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233306K\Downloads\"/>
    </mc:Choice>
  </mc:AlternateContent>
  <xr:revisionPtr revIDLastSave="0" documentId="13_ncr:1_{ED803E3F-EBA0-4B6A-BA7D-F607E3CACFEB}" xr6:coauthVersionLast="47" xr6:coauthVersionMax="47" xr10:uidLastSave="{00000000-0000-0000-0000-000000000000}"/>
  <workbookProtection workbookAlgorithmName="SHA-512" workbookHashValue="JdjkjAg4m23siofbd39iKbpDGYnDV/s/UE4En4Xxi+xMU3ayWUoVaH0GRsrMsUAhLCW84DFuJPSAv9AwJB/uyg==" workbookSaltValue="13JPFnNEEYznuLzHQzOpog==" workbookSpinCount="100000" lockStructure="1"/>
  <bookViews>
    <workbookView xWindow="-28920" yWindow="1725" windowWidth="29040" windowHeight="15720" firstSheet="1" activeTab="1" xr2:uid="{7A45AD3A-AE41-47E0-AC1C-66694ACB2159}"/>
  </bookViews>
  <sheets>
    <sheet name="TransEnrPlan BEN TEMPLATE" sheetId="4" state="hidden" r:id="rId1"/>
    <sheet name="BEd Pri TransEnrPlan OUA" sheetId="7" r:id="rId2"/>
    <sheet name="Primary Trans Data" sheetId="2" state="hidden" r:id="rId3"/>
    <sheet name="BEN TransHandbook" sheetId="3" state="hidden" r:id="rId4"/>
    <sheet name="OUA TransHandbook" sheetId="5" state="hidden" r:id="rId5"/>
  </sheets>
  <externalReferences>
    <externalReference r:id="rId6"/>
  </externalReferences>
  <definedNames>
    <definedName name="_xlnm._FilterDatabase" localSheetId="3" hidden="1">'BEN TransHandbook'!$A$8:$BA$203</definedName>
    <definedName name="_xlnm.Print_Area" localSheetId="1">'BEd Pri TransEnrPlan OUA'!$B$3:$R$74</definedName>
    <definedName name="_xlnm.Print_Area" localSheetId="0">'TransEnrPlan BEN TEMPLATE'!$B$3:$P$74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7" l="1"/>
  <c r="D5" i="7"/>
  <c r="B99" i="2"/>
  <c r="B98" i="2"/>
  <c r="B97" i="2"/>
  <c r="B96" i="2"/>
  <c r="B95" i="2"/>
  <c r="B94" i="2"/>
  <c r="B93" i="2"/>
  <c r="B92" i="2"/>
  <c r="B91" i="2"/>
  <c r="B90" i="2"/>
  <c r="B89" i="2"/>
  <c r="B88" i="2"/>
  <c r="B87" i="2"/>
  <c r="B86" i="2"/>
  <c r="B85" i="2"/>
  <c r="B84" i="2"/>
  <c r="D6" i="7"/>
  <c r="B52" i="2" l="1"/>
  <c r="B53" i="2"/>
  <c r="B54" i="2"/>
  <c r="B55" i="2"/>
  <c r="B56" i="2"/>
  <c r="B57" i="2"/>
  <c r="B58" i="2"/>
  <c r="B59" i="2"/>
  <c r="B60" i="2"/>
  <c r="B61" i="2"/>
  <c r="B62" i="2"/>
  <c r="B63" i="2"/>
  <c r="B64" i="2"/>
  <c r="B65" i="2"/>
  <c r="B66" i="2"/>
  <c r="B67" i="2"/>
  <c r="J10" i="2"/>
  <c r="J9" i="2"/>
  <c r="Q9" i="2"/>
  <c r="Q10" i="2"/>
  <c r="G2" i="4"/>
  <c r="H2" i="4" s="1"/>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D5" i="4"/>
  <c r="D6" i="4"/>
  <c r="B32" i="2"/>
  <c r="B31" i="2"/>
  <c r="B30" i="2"/>
  <c r="B29" i="2"/>
  <c r="B28" i="2"/>
  <c r="B27" i="2"/>
  <c r="B26" i="2"/>
  <c r="B25" i="2"/>
  <c r="B24" i="2"/>
  <c r="B23" i="2"/>
  <c r="B22" i="2"/>
  <c r="B21" i="2"/>
  <c r="B20" i="2"/>
  <c r="B19" i="2"/>
  <c r="B18" i="2"/>
  <c r="B17" i="2"/>
  <c r="Q157" i="2"/>
  <c r="Q156" i="2"/>
  <c r="J157" i="2"/>
  <c r="J156" i="2"/>
  <c r="B192" i="2"/>
  <c r="B191" i="2"/>
  <c r="B190" i="2"/>
  <c r="B189" i="2"/>
  <c r="B188" i="2"/>
  <c r="B187" i="2"/>
  <c r="B186" i="2"/>
  <c r="B184" i="2"/>
  <c r="B185" i="2"/>
  <c r="B182" i="2"/>
  <c r="B183" i="2"/>
  <c r="B181" i="2"/>
  <c r="B180" i="2"/>
  <c r="B178" i="2"/>
  <c r="B179" i="2"/>
  <c r="B177" i="2"/>
  <c r="B176" i="2"/>
  <c r="B174" i="2"/>
  <c r="B175" i="2"/>
  <c r="B173" i="2"/>
  <c r="B172" i="2"/>
  <c r="B171" i="2"/>
  <c r="B170" i="2"/>
  <c r="B169" i="2"/>
  <c r="B168" i="2"/>
  <c r="B167" i="2"/>
  <c r="B166" i="2"/>
  <c r="B165" i="2"/>
  <c r="B164" i="2"/>
  <c r="E53" i="4"/>
  <c r="E68" i="4"/>
  <c r="B21" i="4"/>
  <c r="E28" i="4"/>
  <c r="E64" i="4"/>
  <c r="E49" i="4"/>
  <c r="B11" i="4"/>
  <c r="E32" i="4"/>
  <c r="B49" i="4"/>
  <c r="E21" i="4"/>
  <c r="B68" i="4"/>
  <c r="B43" i="4"/>
  <c r="B23" i="4"/>
  <c r="B47" i="4"/>
  <c r="E9" i="4"/>
  <c r="E55" i="4"/>
  <c r="E62" i="4"/>
  <c r="E43" i="4"/>
  <c r="E26" i="4"/>
  <c r="E47" i="4"/>
  <c r="B64" i="4"/>
  <c r="B66" i="4"/>
  <c r="B45" i="4"/>
  <c r="E34" i="4"/>
  <c r="B30" i="4"/>
  <c r="E30" i="4"/>
  <c r="B62" i="4"/>
  <c r="E66" i="4"/>
  <c r="B53" i="4"/>
  <c r="B40" i="4"/>
  <c r="B17" i="4"/>
  <c r="E57" i="4"/>
  <c r="B9" i="4"/>
  <c r="E60" i="4"/>
  <c r="E36" i="4"/>
  <c r="B13" i="4"/>
  <c r="B51" i="4"/>
  <c r="E38" i="4"/>
  <c r="B15" i="4"/>
  <c r="B32" i="4"/>
  <c r="E23" i="4"/>
  <c r="B19" i="4"/>
  <c r="B28" i="4"/>
  <c r="B26" i="4"/>
  <c r="E45" i="4"/>
  <c r="E40" i="4"/>
  <c r="B36" i="4"/>
  <c r="E51" i="4"/>
  <c r="E15" i="4"/>
  <c r="B38" i="4"/>
  <c r="E19" i="4"/>
  <c r="B34" i="4"/>
  <c r="B57" i="4"/>
  <c r="E17" i="4"/>
  <c r="E11" i="4"/>
  <c r="B60" i="4"/>
  <c r="B55" i="4"/>
  <c r="E13" i="4"/>
  <c r="K32" i="4" l="1"/>
  <c r="J51" i="4"/>
  <c r="J11" i="2"/>
  <c r="L21" i="4"/>
  <c r="L51" i="4"/>
  <c r="L68" i="4"/>
  <c r="L49" i="4"/>
  <c r="L30" i="4"/>
  <c r="L11" i="4"/>
  <c r="L40" i="4"/>
  <c r="L57" i="4"/>
  <c r="L34" i="4"/>
  <c r="L38" i="4"/>
  <c r="L45" i="4"/>
  <c r="L62" i="4"/>
  <c r="L9" i="4"/>
  <c r="L64" i="4"/>
  <c r="L15" i="4"/>
  <c r="L36" i="4"/>
  <c r="L23" i="4"/>
  <c r="L43" i="4"/>
  <c r="L28" i="4"/>
  <c r="L26" i="4"/>
  <c r="L32" i="4"/>
  <c r="L47" i="4"/>
  <c r="L55" i="4"/>
  <c r="L66" i="4"/>
  <c r="L60" i="4"/>
  <c r="L17" i="4"/>
  <c r="L19" i="4"/>
  <c r="L13" i="4"/>
  <c r="L53" i="4"/>
  <c r="K9" i="4"/>
  <c r="F67" i="4"/>
  <c r="F65" i="4"/>
  <c r="F64" i="4"/>
  <c r="F63" i="4"/>
  <c r="F61" i="4"/>
  <c r="F56" i="4"/>
  <c r="F54" i="4"/>
  <c r="F52" i="4"/>
  <c r="F50" i="4"/>
  <c r="F48" i="4"/>
  <c r="F46" i="4"/>
  <c r="F44" i="4"/>
  <c r="F39" i="4"/>
  <c r="F37" i="4"/>
  <c r="F35" i="4"/>
  <c r="F33" i="4"/>
  <c r="F31" i="4"/>
  <c r="F29" i="4"/>
  <c r="F27" i="4"/>
  <c r="F69" i="4"/>
  <c r="F58" i="4"/>
  <c r="F41" i="4"/>
  <c r="F24" i="4"/>
  <c r="F22" i="4"/>
  <c r="F20" i="4"/>
  <c r="F18" i="4"/>
  <c r="F16" i="4"/>
  <c r="F14" i="4"/>
  <c r="F10" i="4"/>
  <c r="F12" i="4"/>
  <c r="F9" i="4"/>
  <c r="F68" i="4"/>
  <c r="J60" i="4"/>
  <c r="K60" i="4"/>
  <c r="K62" i="4"/>
  <c r="J62" i="4"/>
  <c r="K68" i="4"/>
  <c r="J68" i="4"/>
  <c r="K66" i="4"/>
  <c r="J66" i="4"/>
  <c r="K64" i="4"/>
  <c r="J64" i="4"/>
  <c r="K57" i="4"/>
  <c r="J57" i="4"/>
  <c r="J43" i="4"/>
  <c r="K43" i="4"/>
  <c r="K49" i="4"/>
  <c r="J49" i="4"/>
  <c r="J55" i="4"/>
  <c r="K55" i="4"/>
  <c r="K51" i="4"/>
  <c r="K47" i="4"/>
  <c r="J47" i="4"/>
  <c r="J53" i="4"/>
  <c r="K53" i="4"/>
  <c r="J45" i="4"/>
  <c r="K45" i="4"/>
  <c r="J32" i="4"/>
  <c r="K40" i="4"/>
  <c r="J40" i="4"/>
  <c r="J26" i="4"/>
  <c r="K26" i="4"/>
  <c r="K38" i="4"/>
  <c r="J38" i="4"/>
  <c r="K30" i="4"/>
  <c r="J30" i="4"/>
  <c r="K34" i="4"/>
  <c r="J34" i="4"/>
  <c r="K28" i="4"/>
  <c r="J28" i="4"/>
  <c r="K36" i="4"/>
  <c r="J36" i="4"/>
  <c r="F60" i="4"/>
  <c r="F62" i="4"/>
  <c r="F66" i="4"/>
  <c r="F57" i="4"/>
  <c r="F43" i="4"/>
  <c r="F49" i="4"/>
  <c r="F55" i="4"/>
  <c r="F51" i="4"/>
  <c r="F47" i="4"/>
  <c r="F53" i="4"/>
  <c r="F45" i="4"/>
  <c r="F32" i="4"/>
  <c r="F40" i="4"/>
  <c r="F26" i="4"/>
  <c r="F38" i="4"/>
  <c r="F30" i="4"/>
  <c r="F34" i="4"/>
  <c r="F28" i="4"/>
  <c r="F36" i="4"/>
  <c r="C64" i="4"/>
  <c r="C62" i="4"/>
  <c r="C68" i="4"/>
  <c r="C60" i="4"/>
  <c r="C66" i="4"/>
  <c r="C51" i="4"/>
  <c r="C43" i="4"/>
  <c r="C55" i="4"/>
  <c r="C53" i="4"/>
  <c r="C57" i="4"/>
  <c r="C47" i="4"/>
  <c r="C49" i="4"/>
  <c r="C45" i="4"/>
  <c r="C28" i="4"/>
  <c r="C32" i="4"/>
  <c r="C36" i="4"/>
  <c r="C26" i="4"/>
  <c r="C34" i="4"/>
  <c r="C38" i="4"/>
  <c r="C30" i="4"/>
  <c r="C40" i="4"/>
  <c r="K23" i="4"/>
  <c r="J23" i="4"/>
  <c r="F23" i="4"/>
  <c r="K21" i="4"/>
  <c r="J21" i="4"/>
  <c r="F21" i="4"/>
  <c r="K19" i="4"/>
  <c r="J19" i="4"/>
  <c r="F19" i="4"/>
  <c r="K17" i="4"/>
  <c r="J17" i="4"/>
  <c r="F17" i="4"/>
  <c r="K15" i="4"/>
  <c r="J15" i="4"/>
  <c r="F15" i="4"/>
  <c r="K13" i="4"/>
  <c r="J13" i="4"/>
  <c r="F13" i="4"/>
  <c r="C23" i="4"/>
  <c r="C21" i="4"/>
  <c r="C19" i="4"/>
  <c r="C17" i="4"/>
  <c r="C15" i="4"/>
  <c r="C13" i="4"/>
  <c r="K11" i="4"/>
  <c r="J11" i="4"/>
  <c r="F11" i="4"/>
  <c r="C11" i="4"/>
  <c r="C9" i="4"/>
  <c r="J9" i="4"/>
  <c r="Q158" i="2"/>
  <c r="J158" i="2"/>
  <c r="Q11" i="2"/>
</calcChain>
</file>

<file path=xl/sharedStrings.xml><?xml version="1.0" encoding="utf-8"?>
<sst xmlns="http://schemas.openxmlformats.org/spreadsheetml/2006/main" count="2513" uniqueCount="803">
  <si>
    <r>
      <t>Curtin University</t>
    </r>
    <r>
      <rPr>
        <sz val="11"/>
        <color theme="0"/>
        <rFont val="Arial"/>
        <family val="2"/>
      </rPr>
      <t xml:space="preserve">
Faculty of Humanities</t>
    </r>
  </si>
  <si>
    <t>2026 Transitional Enrolment Planner</t>
  </si>
  <si>
    <t>Course:</t>
  </si>
  <si>
    <t>Course Progression Stage at the start of Semester 1 2026:</t>
  </si>
  <si>
    <r>
      <t>Please Note:</t>
    </r>
    <r>
      <rPr>
        <sz val="10"/>
        <color theme="1"/>
        <rFont val="Segoe UI"/>
        <family val="2"/>
      </rPr>
      <t xml:space="preserve"> </t>
    </r>
  </si>
  <si>
    <t>This planner can only be used by students who</t>
  </si>
  <si>
    <t>Credits to Complete:</t>
  </si>
  <si>
    <t>commenced study prior to 2026</t>
  </si>
  <si>
    <t>2026 Availabilities</t>
  </si>
  <si>
    <t>Progression</t>
  </si>
  <si>
    <t>How to use this transitional planner:</t>
  </si>
  <si>
    <t>Year 1</t>
  </si>
  <si>
    <t>Previous Units</t>
  </si>
  <si>
    <t>New Units</t>
  </si>
  <si>
    <t>Your Progress</t>
  </si>
  <si>
    <t>Sem 1</t>
  </si>
  <si>
    <t>Sem 2</t>
  </si>
  <si>
    <t>Notes</t>
  </si>
  <si>
    <t>1)</t>
  </si>
  <si>
    <r>
      <t xml:space="preserve">This planner will not be populated until you choose your </t>
    </r>
    <r>
      <rPr>
        <i/>
        <sz val="10"/>
        <color rgb="FFFF0000"/>
        <rFont val="Segoe UI"/>
        <family val="2"/>
      </rPr>
      <t>Course Progression Stage</t>
    </r>
    <r>
      <rPr>
        <sz val="10"/>
        <color rgb="FFFF0000"/>
        <rFont val="Segoe UI"/>
        <family val="2"/>
      </rPr>
      <t>.</t>
    </r>
  </si>
  <si>
    <r>
      <rPr>
        <i/>
        <sz val="10"/>
        <color theme="1"/>
        <rFont val="Segoe UI"/>
        <family val="2"/>
      </rPr>
      <t>Course Progression Stage</t>
    </r>
    <r>
      <rPr>
        <sz val="10"/>
        <color theme="1"/>
        <rFont val="Segoe UI"/>
        <family val="2"/>
      </rPr>
      <t xml:space="preserve"> is the point you will have reached in your studies </t>
    </r>
    <r>
      <rPr>
        <u/>
        <sz val="10"/>
        <color theme="1"/>
        <rFont val="Segoe UI"/>
        <family val="2"/>
      </rPr>
      <t>by the start of Semester 1 2026</t>
    </r>
    <r>
      <rPr>
        <sz val="10"/>
        <color theme="1"/>
        <rFont val="Segoe UI"/>
        <family val="2"/>
      </rPr>
      <t>.</t>
    </r>
  </si>
  <si>
    <r>
      <t xml:space="preserve">The </t>
    </r>
    <r>
      <rPr>
        <b/>
        <u/>
        <sz val="10"/>
        <color theme="1"/>
        <rFont val="Segoe UI"/>
        <family val="2"/>
      </rPr>
      <t>Course Progression Stages</t>
    </r>
    <r>
      <rPr>
        <sz val="10"/>
        <color theme="1"/>
        <rFont val="Segoe UI"/>
        <family val="2"/>
      </rPr>
      <t xml:space="preserve"> you can choose from are:</t>
    </r>
  </si>
  <si>
    <t>①</t>
  </si>
  <si>
    <t>②</t>
  </si>
  <si>
    <t>Year 2</t>
  </si>
  <si>
    <t>2)</t>
  </si>
  <si>
    <t>The left-hand column shows the unit you should have completed based on when you commenced study. The right-hand column shows the unit that you should complete instead, from 2026, if you have not yet successfully completed the previous unit.</t>
  </si>
  <si>
    <t>3)</t>
  </si>
  <si>
    <t>Year 3</t>
  </si>
  <si>
    <t>4)</t>
  </si>
  <si>
    <t>This planner only shows unit availabilities for 2026.</t>
  </si>
  <si>
    <t xml:space="preserve">  </t>
  </si>
  <si>
    <t>indicates that the unit will be offered in that study period</t>
  </si>
  <si>
    <t>û</t>
  </si>
  <si>
    <t>indicates that the unit will no longer be offered in that study period</t>
  </si>
  <si>
    <t>Year 4</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</si>
  <si>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</si>
  <si>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t>If you have any queries about your course, please contact Curtin Connect.</t>
  </si>
  <si>
    <t>Curtin University is a trademark of Curtin University of Technology</t>
  </si>
  <si>
    <t>CRICOS Provider Code 00301J</t>
  </si>
  <si>
    <t>Course versions</t>
  </si>
  <si>
    <t>Course Progression Stages (if required)</t>
  </si>
  <si>
    <t>BEN Course:</t>
  </si>
  <si>
    <t>Bachelor of Education (Primary Education)</t>
  </si>
  <si>
    <t>B-EDPRv3</t>
  </si>
  <si>
    <t>Old structure up until 2024</t>
  </si>
  <si>
    <t>Please choose the option that applies to you</t>
  </si>
  <si>
    <t>Start</t>
  </si>
  <si>
    <t>Table_BENTransStg1</t>
  </si>
  <si>
    <t>800 credit points required</t>
  </si>
  <si>
    <t>B-EDPRv4</t>
  </si>
  <si>
    <t>Structure effective 01/01/2025 to 31/12/2025</t>
  </si>
  <si>
    <t>Stg1</t>
  </si>
  <si>
    <t>Table_BENTransStg2</t>
  </si>
  <si>
    <t>B-EDPRv5</t>
  </si>
  <si>
    <t>New structure effective 01/01/2026</t>
  </si>
  <si>
    <t>Stg2</t>
  </si>
  <si>
    <t>Standard Bentley Transitional Data</t>
  </si>
  <si>
    <t>Credits of Core Units</t>
  </si>
  <si>
    <t>Credits of Option Units</t>
  </si>
  <si>
    <t>Total Credits Required to Complete</t>
  </si>
  <si>
    <t>BENStg1</t>
  </si>
  <si>
    <t>Stage 1</t>
  </si>
  <si>
    <t>Existing Bentley Course Structure/Sequence</t>
  </si>
  <si>
    <t>Unit replacements (in Student Study Plans) for New Bentley Course Structure</t>
  </si>
  <si>
    <t>Formula</t>
  </si>
  <si>
    <t>BEN Sort ID</t>
  </si>
  <si>
    <t>OSeq</t>
  </si>
  <si>
    <t>OYr</t>
  </si>
  <si>
    <t>Old 
BEN UDC</t>
  </si>
  <si>
    <t>Old Ver</t>
  </si>
  <si>
    <t>Old Title</t>
  </si>
  <si>
    <t>Column1</t>
  </si>
  <si>
    <t>Old Credits</t>
  </si>
  <si>
    <t>NSeq</t>
  </si>
  <si>
    <t>NYear</t>
  </si>
  <si>
    <t>New 
BEN UDC</t>
  </si>
  <si>
    <t>New Ver</t>
  </si>
  <si>
    <t>New Title</t>
  </si>
  <si>
    <t>Column2</t>
  </si>
  <si>
    <t>New Credits</t>
  </si>
  <si>
    <t>Unit change Notes</t>
  </si>
  <si>
    <t>Requisite Notes</t>
  </si>
  <si>
    <t>Availabilities Notes</t>
  </si>
  <si>
    <t>S1</t>
  </si>
  <si>
    <t>S2</t>
  </si>
  <si>
    <t>EDUC1017</t>
  </si>
  <si>
    <t>The Professional Educator: Developing Teacher Identity (deact 31/12/2024)</t>
  </si>
  <si>
    <t>EDUC1033.1</t>
  </si>
  <si>
    <t>Communication Skills for Educators</t>
  </si>
  <si>
    <t>Replaced EDUC1017 with new common unit from 2025</t>
  </si>
  <si>
    <r>
      <t xml:space="preserve">You ARE ready to enrol* into </t>
    </r>
    <r>
      <rPr>
        <b/>
        <sz val="10"/>
        <color theme="1"/>
        <rFont val="Segoe UI"/>
        <family val="2"/>
      </rPr>
      <t>EDEC3016 Early Childhood Prof Exp 2: Quality Frameworks in Early Learning Centres</t>
    </r>
    <r>
      <rPr>
        <sz val="10"/>
        <color theme="1"/>
        <rFont val="Segoe UI"/>
        <family val="2"/>
      </rPr>
      <t xml:space="preserve"> in Semester 1 2026
OR
You have already </t>
    </r>
  </si>
  <si>
    <t>EDUC1019</t>
  </si>
  <si>
    <t>Teaching and Learning in the Digital World</t>
  </si>
  <si>
    <t>EDUC1021</t>
  </si>
  <si>
    <t>Child Development for Educators</t>
  </si>
  <si>
    <t>EDUC1023</t>
  </si>
  <si>
    <t>Introducing Language, Literacy and Literature for Educators</t>
  </si>
  <si>
    <t>EDUC1039</t>
  </si>
  <si>
    <t>English: The Early Years</t>
  </si>
  <si>
    <t>Replace EDUC1023 with new unit (common with B-EDEC)</t>
  </si>
  <si>
    <t>New unit is equivalent to old</t>
  </si>
  <si>
    <t>EDUC1031</t>
  </si>
  <si>
    <t>The Numerate Educator</t>
  </si>
  <si>
    <t>EDUC1031.1</t>
  </si>
  <si>
    <t>Changes to unit (minor), still common with B-EDEC</t>
  </si>
  <si>
    <t>EDUC1029</t>
  </si>
  <si>
    <t>Performing Arts for Educators</t>
  </si>
  <si>
    <t xml:space="preserve">Changes to Syllabus, ULOs and assessments for 2026. </t>
  </si>
  <si>
    <t>EDUC1025</t>
  </si>
  <si>
    <t>Exploring and Contesting Curriculum</t>
  </si>
  <si>
    <t>EDUC1035</t>
  </si>
  <si>
    <t>Professional Teaching Practice 1</t>
  </si>
  <si>
    <t>Expl Curric is being removed from B-EDPR and replaced by PTP1, but no longer common unit with B-EDEC. PTP1 is common with B-EDSC.</t>
  </si>
  <si>
    <t>New unit NOT equivalent to old</t>
  </si>
  <si>
    <t>EDUC1027</t>
  </si>
  <si>
    <t>Educators Inquiring About the World</t>
  </si>
  <si>
    <t>EDUC2005</t>
  </si>
  <si>
    <t>Learning Theories, Diversity and Differentiation</t>
  </si>
  <si>
    <t>EDPR2007</t>
  </si>
  <si>
    <t>Theory in Practice: Inclusion and Differentiation</t>
  </si>
  <si>
    <t>New unit. Content from Lrn Theories included in this new unit.</t>
  </si>
  <si>
    <t>Equivalent to Lrn Theories</t>
  </si>
  <si>
    <t>EDUC2007</t>
  </si>
  <si>
    <t>Teaching Language, Literacy and Literature in Junior Primary</t>
  </si>
  <si>
    <t>EDUC2011</t>
  </si>
  <si>
    <t>English: Teaching Reading</t>
  </si>
  <si>
    <t>Replace EDUC2007 with new unit. Still common with B-EDEC.</t>
  </si>
  <si>
    <t>EDPR2012</t>
  </si>
  <si>
    <t>Primary Professional Experience 1: Planning </t>
  </si>
  <si>
    <t>EDEC3027</t>
  </si>
  <si>
    <t>Mathematics for the Early Years</t>
  </si>
  <si>
    <t xml:space="preserve">Replace EDEC2025 with new unit. Moved from Y2 S1. </t>
  </si>
  <si>
    <t>These units are antireqs</t>
  </si>
  <si>
    <t>EDPR2016</t>
  </si>
  <si>
    <t>Health and Physical Education </t>
  </si>
  <si>
    <t>Early Childhood Professional Experience: Formal Learning Environments for 5 to 8-year-olds</t>
  </si>
  <si>
    <t>EDPR2004</t>
  </si>
  <si>
    <t>Children as Mathematical Learners </t>
  </si>
  <si>
    <t>EDEC2000</t>
  </si>
  <si>
    <t>Early Learning Through the Humanities and Social Sciences</t>
  </si>
  <si>
    <t>EDPR2000</t>
  </si>
  <si>
    <t>Inquiry in the Science Classroom </t>
  </si>
  <si>
    <t>EDEC2021</t>
  </si>
  <si>
    <t>Engaging Children in Science</t>
  </si>
  <si>
    <t>SpecElec</t>
  </si>
  <si>
    <t>EDEC2023</t>
  </si>
  <si>
    <t>Visual and Media Arts for Early Childhood</t>
  </si>
  <si>
    <t>Corrected prereq to match OUA unit?</t>
  </si>
  <si>
    <t>Changes needed for BEN requisites</t>
  </si>
  <si>
    <t>EDPR2014</t>
  </si>
  <si>
    <t>Primary Professional Experience 2: Stewardship and Leadership of Diverse Learners </t>
  </si>
  <si>
    <t>EDEC2027</t>
  </si>
  <si>
    <t>Health and Physical Education in Early Childhood</t>
  </si>
  <si>
    <t>EDEC3016</t>
  </si>
  <si>
    <t>Early Childhood Prof Exp 2: Quality Frameworks in ELCs</t>
  </si>
  <si>
    <t>Early Childhood Professional Experience: Learning Environments for Birth to 4-year-olds</t>
  </si>
  <si>
    <t>EDEC3022</t>
  </si>
  <si>
    <t>Mathematics during the First Five Years of Life</t>
  </si>
  <si>
    <t>EDEC2031</t>
  </si>
  <si>
    <t>INED3001</t>
  </si>
  <si>
    <t>Indigenous Australian Education</t>
  </si>
  <si>
    <t>Changes to prereqs</t>
  </si>
  <si>
    <t>EDEC3020</t>
  </si>
  <si>
    <t>Leadership in Early Childhood Education</t>
  </si>
  <si>
    <t>Changes needed for prereqs</t>
  </si>
  <si>
    <t>EDEC3024</t>
  </si>
  <si>
    <t>Early Childhood Literacies</t>
  </si>
  <si>
    <t>EDEC2029</t>
  </si>
  <si>
    <t>Literacies for Young Children: Birth to 4-year-olds</t>
  </si>
  <si>
    <t>EDEC3026</t>
  </si>
  <si>
    <t>Pedagogical Contexts for Play</t>
  </si>
  <si>
    <t>EDEC3018</t>
  </si>
  <si>
    <t>Early Childhood Prof Exp 3: K to PP Learning Environments</t>
  </si>
  <si>
    <t>EDEC3018v2</t>
  </si>
  <si>
    <t>Early Childhood Professional Experience: Learning Environments for 3 to 5-year-olds</t>
  </si>
  <si>
    <t xml:space="preserve">Changed title, moved from S2 to S1 </t>
  </si>
  <si>
    <t>Option.Y3</t>
  </si>
  <si>
    <t>S2 Option Unit</t>
  </si>
  <si>
    <t>EDEC4004</t>
  </si>
  <si>
    <t>Curriculum Integration and Differentiation</t>
  </si>
  <si>
    <t>EDEC4006</t>
  </si>
  <si>
    <t>Social Justice and Diversity in Early Childhood</t>
  </si>
  <si>
    <t>EDUC4049</t>
  </si>
  <si>
    <t>The Professional Educator: Transition to the Profession</t>
  </si>
  <si>
    <t>Option.Y4</t>
  </si>
  <si>
    <t>EDUC4040</t>
  </si>
  <si>
    <t>Professional Experience 4: The Internship</t>
  </si>
  <si>
    <t>Professional Experience 4: The Internship </t>
  </si>
  <si>
    <t>Add CP prereqs to OUA unit</t>
  </si>
  <si>
    <t>? Changes to OUA pre-reqs</t>
  </si>
  <si>
    <t>2026 only transitional arrangements</t>
  </si>
  <si>
    <t>BENStg2</t>
  </si>
  <si>
    <t>Stage 2</t>
  </si>
  <si>
    <t>EDUC1033.2</t>
  </si>
  <si>
    <t>MUST have done either EDUC1017 or EDUC1033 - pre-req for EDEC2019</t>
  </si>
  <si>
    <t>Passed</t>
  </si>
  <si>
    <t>MUST have Passed - pre-req for EDEC2019</t>
  </si>
  <si>
    <t>EDUC1031.2</t>
  </si>
  <si>
    <t>EDEC2019</t>
  </si>
  <si>
    <t>Early Childhood Prof Exp 1: Learning and Teaching in Junior Primary</t>
  </si>
  <si>
    <t>MUST have passed this unit to be Stage 2</t>
  </si>
  <si>
    <t>EDEC3029</t>
  </si>
  <si>
    <t>Language Literacy and Literature for 3 to 5-year-olds</t>
  </si>
  <si>
    <t>New literacy unit. Content from Lrn Theories now distributed across: EDEC2000, EDEC3018, EDEC3029, EDEC3026, EDEC4006</t>
  </si>
  <si>
    <t>EDEC2025</t>
  </si>
  <si>
    <t>Replace EDUC2007 with new unit, moved from Y2 to Y3 for ECE. Still common with B-EDPR.</t>
  </si>
  <si>
    <t>Replace EDEC3022 with new unit, but complete in Y3.</t>
  </si>
  <si>
    <t>Changes made to prereqs (OUA one code)</t>
  </si>
  <si>
    <t>Complete in Y3 Sem2</t>
  </si>
  <si>
    <t>Replace EDEC3024 with new unit, but complete in Y3 Sem1</t>
  </si>
  <si>
    <t>Complete Option in Y3 as per old structure</t>
  </si>
  <si>
    <t>S1 Option Unit</t>
  </si>
  <si>
    <t>BENStg3</t>
  </si>
  <si>
    <t>Stage 3</t>
  </si>
  <si>
    <t>EDEC3016.3</t>
  </si>
  <si>
    <t>OUA Courses:</t>
  </si>
  <si>
    <t>Standard OUA Transitional Data</t>
  </si>
  <si>
    <t>OUAStg1</t>
  </si>
  <si>
    <t>Existing OUA Course Structure/Sequence</t>
  </si>
  <si>
    <t>Unit replacements (in Student Study Plans) for New OUA Course Structure</t>
  </si>
  <si>
    <t>OUA Sort ID</t>
  </si>
  <si>
    <t>Old 
OUA UDC</t>
  </si>
  <si>
    <t>OUA Cd1</t>
  </si>
  <si>
    <t>New 
OUA UDC</t>
  </si>
  <si>
    <t>OUA Cd2</t>
  </si>
  <si>
    <t>1.1</t>
  </si>
  <si>
    <t>EDUC1022</t>
  </si>
  <si>
    <t>EDC135</t>
  </si>
  <si>
    <t>No changes</t>
  </si>
  <si>
    <t>EDUC1020</t>
  </si>
  <si>
    <t>EDC105</t>
  </si>
  <si>
    <t>1.2</t>
  </si>
  <si>
    <t>EDUC1024</t>
  </si>
  <si>
    <t>EDC121</t>
  </si>
  <si>
    <t>EDUC1040</t>
  </si>
  <si>
    <t>Same avail as old unit</t>
  </si>
  <si>
    <t>EDUC1032</t>
  </si>
  <si>
    <t>EDC145</t>
  </si>
  <si>
    <t>1.3</t>
  </si>
  <si>
    <t>EDUC1018</t>
  </si>
  <si>
    <t>EDC163</t>
  </si>
  <si>
    <t>The Professional Educator: Developing Teacher Identity</t>
  </si>
  <si>
    <t>EDUC1038</t>
  </si>
  <si>
    <t>EDC181</t>
  </si>
  <si>
    <t>EDUC1030</t>
  </si>
  <si>
    <t>EDC153</t>
  </si>
  <si>
    <t>Changes to Syllabus, ULOs, assess</t>
  </si>
  <si>
    <t>1.4</t>
  </si>
  <si>
    <t>EDUC1028</t>
  </si>
  <si>
    <t>EDC175</t>
  </si>
  <si>
    <t>Changed to SP1 and SP3 from 2025 (previously SP2 and SP4)</t>
  </si>
  <si>
    <t>EDUC1026</t>
  </si>
  <si>
    <t>EDC140</t>
  </si>
  <si>
    <t>2.5</t>
  </si>
  <si>
    <t>EDUC2006</t>
  </si>
  <si>
    <t>EDC245</t>
  </si>
  <si>
    <t>EDEC3030</t>
  </si>
  <si>
    <t>EDUC2008</t>
  </si>
  <si>
    <t>EDC235</t>
  </si>
  <si>
    <t>EDUC2002</t>
  </si>
  <si>
    <t>English: Teaching Reading and Writing</t>
  </si>
  <si>
    <t>Engl Erly Yrs &amp; old alt</t>
  </si>
  <si>
    <t>New unit changed to Y3S2</t>
  </si>
  <si>
    <t>2.6</t>
  </si>
  <si>
    <t>EDEC2018</t>
  </si>
  <si>
    <t>EDE292</t>
  </si>
  <si>
    <t>EDEC2022</t>
  </si>
  <si>
    <t>EDE255</t>
  </si>
  <si>
    <t>2.7</t>
  </si>
  <si>
    <t>EDEC2026</t>
  </si>
  <si>
    <t>EDE225</t>
  </si>
  <si>
    <t>EDEC3028</t>
  </si>
  <si>
    <t>Changed to SP2 and SP4 from 2025 (previously SP1 and SP3)</t>
  </si>
  <si>
    <t>EDEC2020</t>
  </si>
  <si>
    <t>EDE220</t>
  </si>
  <si>
    <t>EDEC3032</t>
  </si>
  <si>
    <t>2.8</t>
  </si>
  <si>
    <t>EDEC2028</t>
  </si>
  <si>
    <t>EDE260</t>
  </si>
  <si>
    <t>EDEC2024</t>
  </si>
  <si>
    <t>EDE252</t>
  </si>
  <si>
    <t>Changed to SP1 &amp; SP3</t>
  </si>
  <si>
    <t>3.9</t>
  </si>
  <si>
    <t>EDEC3023</t>
  </si>
  <si>
    <t>EDE323</t>
  </si>
  <si>
    <t>EDEC2032</t>
  </si>
  <si>
    <t>INED3002</t>
  </si>
  <si>
    <t>EDC370</t>
  </si>
  <si>
    <t>3.10</t>
  </si>
  <si>
    <t>EDEC3025</t>
  </si>
  <si>
    <t>EDE355</t>
  </si>
  <si>
    <t>EDEC2030</t>
  </si>
  <si>
    <t>New unit changed to S2, OUA same as old unit</t>
  </si>
  <si>
    <t>EDEC3017</t>
  </si>
  <si>
    <t>EDE360</t>
  </si>
  <si>
    <t>EDEC2034</t>
  </si>
  <si>
    <t>New unit changed to Y2S1 AND SP1 &amp; SP3</t>
  </si>
  <si>
    <t>3.11</t>
  </si>
  <si>
    <t>EDEC3019</t>
  </si>
  <si>
    <t>EDE310</t>
  </si>
  <si>
    <t>Changed to S2 AND SP2 &amp; SP4</t>
  </si>
  <si>
    <t>EDEC3021</t>
  </si>
  <si>
    <t>EDE345</t>
  </si>
  <si>
    <t>Changed to S1, OUA same as old unit</t>
  </si>
  <si>
    <t>3.12</t>
  </si>
  <si>
    <t>Option</t>
  </si>
  <si>
    <t>Choose an Option</t>
  </si>
  <si>
    <t>EDEC3006</t>
  </si>
  <si>
    <t>EDE392</t>
  </si>
  <si>
    <t>4.13</t>
  </si>
  <si>
    <t>EDEC4007</t>
  </si>
  <si>
    <t>EDE413</t>
  </si>
  <si>
    <t>No change</t>
  </si>
  <si>
    <t>4.14</t>
  </si>
  <si>
    <t>EDEC4005</t>
  </si>
  <si>
    <t>EDE425</t>
  </si>
  <si>
    <t>Continue both Sems</t>
  </si>
  <si>
    <t>EDUC4050</t>
  </si>
  <si>
    <t>EDC445</t>
  </si>
  <si>
    <t>New unit? No docs received</t>
  </si>
  <si>
    <t>4.15</t>
  </si>
  <si>
    <t>EDUC4041</t>
  </si>
  <si>
    <t>EDC450</t>
  </si>
  <si>
    <t>BENTLEY TRANSITIONAL HANDBOOK</t>
  </si>
  <si>
    <t>Standard characters</t>
  </si>
  <si>
    <t>O</t>
  </si>
  <si>
    <t>Indicates that the new unit is planned to be offered in that study period in a future year</t>
  </si>
  <si>
    <t>A</t>
  </si>
  <si>
    <t>B</t>
  </si>
  <si>
    <t>C</t>
  </si>
  <si>
    <t>D</t>
  </si>
  <si>
    <t>E</t>
  </si>
  <si>
    <t>F</t>
  </si>
  <si>
    <t>G</t>
  </si>
  <si>
    <t>H</t>
  </si>
  <si>
    <t>I</t>
  </si>
  <si>
    <t>J</t>
  </si>
  <si>
    <t>K</t>
  </si>
  <si>
    <t>L</t>
  </si>
  <si>
    <t>M</t>
  </si>
  <si>
    <t>N</t>
  </si>
  <si>
    <t>P</t>
  </si>
  <si>
    <t>Q</t>
  </si>
  <si>
    <t>R</t>
  </si>
  <si>
    <t>S</t>
  </si>
  <si>
    <t>T</t>
  </si>
  <si>
    <t>2024 Unit Availabilities</t>
  </si>
  <si>
    <t>2025 Unit Availabilities</t>
  </si>
  <si>
    <t>2026 Unit Availabilities</t>
  </si>
  <si>
    <t>BEN</t>
  </si>
  <si>
    <t>KAL</t>
  </si>
  <si>
    <t>BEN S1</t>
  </si>
  <si>
    <t>S1 INT</t>
  </si>
  <si>
    <t>S1 FO</t>
  </si>
  <si>
    <t>S2 INT</t>
  </si>
  <si>
    <t>S2 FO</t>
  </si>
  <si>
    <r>
      <t xml:space="preserve">Column number for VLOOKUP </t>
    </r>
    <r>
      <rPr>
        <b/>
        <sz val="9"/>
        <color rgb="FF000000"/>
        <rFont val="Symbol"/>
        <family val="1"/>
        <charset val="2"/>
      </rPr>
      <t>®</t>
    </r>
  </si>
  <si>
    <t>BEN OSeq</t>
  </si>
  <si>
    <t>BEN NSeq</t>
  </si>
  <si>
    <t>BEN NYear</t>
  </si>
  <si>
    <t>Change Effective</t>
  </si>
  <si>
    <t xml:space="preserve">
BEN UDC</t>
  </si>
  <si>
    <t>BEN Ver</t>
  </si>
  <si>
    <t>OUA Cd</t>
  </si>
  <si>
    <t>Title</t>
  </si>
  <si>
    <t>Short Title</t>
  </si>
  <si>
    <t>Credits</t>
  </si>
  <si>
    <t>2026 Prereqs</t>
  </si>
  <si>
    <t>1st/Final
BEN</t>
  </si>
  <si>
    <t>2026 S1INT</t>
  </si>
  <si>
    <t>2026 S1FO</t>
  </si>
  <si>
    <t>2026 S1KAL</t>
  </si>
  <si>
    <t>2026 S2INT</t>
  </si>
  <si>
    <t>2026 S2FO</t>
  </si>
  <si>
    <t>2026 S2KAL</t>
  </si>
  <si>
    <t>Notes about replacements on planner</t>
  </si>
  <si>
    <t>Progress Notes</t>
  </si>
  <si>
    <t>Changes made</t>
  </si>
  <si>
    <t>2025 Pre-reqs</t>
  </si>
  <si>
    <t>2024 S1INT</t>
  </si>
  <si>
    <t>2024 S1FO</t>
  </si>
  <si>
    <t>Column3</t>
  </si>
  <si>
    <t>2024 S2INT</t>
  </si>
  <si>
    <t>2024 S2FO</t>
  </si>
  <si>
    <t>Column4</t>
  </si>
  <si>
    <t>2025 S1INT</t>
  </si>
  <si>
    <t>2025 S1FO</t>
  </si>
  <si>
    <t>2025 S1KO</t>
  </si>
  <si>
    <t>2025 S2INT</t>
  </si>
  <si>
    <t>2025 S2FO</t>
  </si>
  <si>
    <t>2025 S2KO</t>
  </si>
  <si>
    <t>Column23</t>
  </si>
  <si>
    <t>Column22</t>
  </si>
  <si>
    <t>Column223</t>
  </si>
  <si>
    <t>Column222</t>
  </si>
  <si>
    <t>-</t>
  </si>
  <si>
    <t>Dev Tch ID</t>
  </si>
  <si>
    <t>Replaced EDUC1017 with new unit (common with B-EDPR, B-EDSC) in 2025</t>
  </si>
  <si>
    <t>Nil</t>
  </si>
  <si>
    <t>Removed from structure in 2025, replaced by EDUC1033</t>
  </si>
  <si>
    <t>Comm Skills Eds</t>
  </si>
  <si>
    <t>ü</t>
  </si>
  <si>
    <t>This unit replaced EDUC1017 in 2025</t>
  </si>
  <si>
    <t>PASSED EITHER</t>
  </si>
  <si>
    <t>T&amp;L Digital</t>
  </si>
  <si>
    <t xml:space="preserve">- </t>
  </si>
  <si>
    <t>Child Dev Eds</t>
  </si>
  <si>
    <t>Intro Lang+Litrcy</t>
  </si>
  <si>
    <t>2025 S1</t>
  </si>
  <si>
    <t>PASSED</t>
  </si>
  <si>
    <t>Engl Erly Yrs</t>
  </si>
  <si>
    <t>2026 S1</t>
  </si>
  <si>
    <t>New unit</t>
  </si>
  <si>
    <t>Numerate Ed</t>
  </si>
  <si>
    <t>Update</t>
  </si>
  <si>
    <t>No change to availabilities</t>
  </si>
  <si>
    <t>PerfArt Eds</t>
  </si>
  <si>
    <t xml:space="preserve">Pri &amp; ECE CC agreed to leave PerfArts Ed in Y1 of structure for both courses. Changes to Syllabus, ULOs and assessments are planned for 2026. </t>
  </si>
  <si>
    <t>Expl Curric</t>
  </si>
  <si>
    <t>ECE only from 2026</t>
  </si>
  <si>
    <t>No changes, but no longer common unit with B-EDPR</t>
  </si>
  <si>
    <t>Ed Inquiry</t>
  </si>
  <si>
    <t>Lrn Theories</t>
  </si>
  <si>
    <t>Deactivate, to be replaced by EDEC3029</t>
  </si>
  <si>
    <t>50CP + EDUC1021</t>
  </si>
  <si>
    <t>Lang+Litrcy Jnr Pri</t>
  </si>
  <si>
    <t>Deactivate, to be replaced by EDUC2011. Still common with B-EDPR.</t>
  </si>
  <si>
    <t>100CP + (EDSC1009 OR EDUC1023)</t>
  </si>
  <si>
    <t>Engl Tch Read</t>
  </si>
  <si>
    <r>
      <t>EDUC1039</t>
    </r>
    <r>
      <rPr>
        <sz val="9"/>
        <color rgb="FF000000"/>
        <rFont val="Arial"/>
        <family val="2"/>
      </rPr>
      <t xml:space="preserve"> </t>
    </r>
    <r>
      <rPr>
        <sz val="9"/>
        <color rgb="FFFF0000"/>
        <rFont val="Arial"/>
        <family val="2"/>
      </rPr>
      <t>or EDUC1023</t>
    </r>
  </si>
  <si>
    <t>New unit has changed avail</t>
  </si>
  <si>
    <t>JJ confirmed pre-req (19/12/2024)</t>
  </si>
  <si>
    <t>Deactivate, to be replaced by EDEC3027</t>
  </si>
  <si>
    <t>100CP + EDUC1031</t>
  </si>
  <si>
    <t>100CP + EDUC1027</t>
  </si>
  <si>
    <t>100CP + EDUC1021</t>
  </si>
  <si>
    <t>PLEASE NOTE: This unit will now be offered in Sem1</t>
  </si>
  <si>
    <r>
      <t>600CP + (</t>
    </r>
    <r>
      <rPr>
        <i/>
        <sz val="9"/>
        <color rgb="FFFF0000"/>
        <rFont val="Arial"/>
        <family val="2"/>
      </rPr>
      <t>EDSC3005</t>
    </r>
    <r>
      <rPr>
        <sz val="9"/>
        <color rgb="FFFF0000"/>
        <rFont val="Arial"/>
        <family val="2"/>
      </rPr>
      <t xml:space="preserve"> OR </t>
    </r>
    <r>
      <rPr>
        <i/>
        <sz val="9"/>
        <color rgb="FFFF0000"/>
        <rFont val="Arial"/>
        <family val="2"/>
      </rPr>
      <t>EDPR3012</t>
    </r>
    <r>
      <rPr>
        <sz val="9"/>
        <color rgb="FF000000"/>
        <rFont val="Arial"/>
        <family val="2"/>
      </rPr>
      <t xml:space="preserve"> </t>
    </r>
    <r>
      <rPr>
        <sz val="9"/>
        <color rgb="FF00B050"/>
        <rFont val="Arial"/>
        <family val="2"/>
      </rPr>
      <t>OR EDSC3013 OR EDPR3018</t>
    </r>
    <r>
      <rPr>
        <sz val="9"/>
        <color rgb="FF000000"/>
        <rFont val="Arial"/>
        <family val="2"/>
      </rPr>
      <t>)* OR (</t>
    </r>
    <r>
      <rPr>
        <sz val="9"/>
        <color rgb="FFE97132"/>
        <rFont val="Arial"/>
        <family val="2"/>
      </rPr>
      <t xml:space="preserve">EDEC3018 </t>
    </r>
    <r>
      <rPr>
        <sz val="9"/>
        <color rgb="FF00B050"/>
        <rFont val="Arial"/>
        <family val="2"/>
      </rPr>
      <t>OR EDEC3031</t>
    </r>
    <r>
      <rPr>
        <sz val="9"/>
        <color rgb="FF000000"/>
        <rFont val="Arial"/>
        <family val="2"/>
      </rPr>
      <t>)</t>
    </r>
  </si>
  <si>
    <t>700CP</t>
  </si>
  <si>
    <t>SSP2</t>
  </si>
  <si>
    <t>CTED4001</t>
  </si>
  <si>
    <t>Teaching About Sacraments in Catholic Schools</t>
  </si>
  <si>
    <t>Tch Sacr Cath Schs</t>
  </si>
  <si>
    <t>CTED4006</t>
  </si>
  <si>
    <t>Teaching About Jesus in Catholic Schools</t>
  </si>
  <si>
    <t>Tch Jesus Cath Schs</t>
  </si>
  <si>
    <t>CTED4008</t>
  </si>
  <si>
    <t>Teaching About the Gospels in Catholic Schools</t>
  </si>
  <si>
    <t>Tch Gospl Cath Schs</t>
  </si>
  <si>
    <t>Inquiry in the Science Classroom</t>
  </si>
  <si>
    <t>Inq Sci Class</t>
  </si>
  <si>
    <t>Children as Mathematical Learners</t>
  </si>
  <si>
    <t>Chldrn Math Lrnrs</t>
  </si>
  <si>
    <t>100CP + (EDSC1009 OR EDUC1031)</t>
  </si>
  <si>
    <t>Health and Physical Education</t>
  </si>
  <si>
    <t>Hlth+Phys Ed</t>
  </si>
  <si>
    <t>EDPR3000</t>
  </si>
  <si>
    <t>Inquiry in the Mathematics Classroom</t>
  </si>
  <si>
    <t>Inq Maths Class</t>
  </si>
  <si>
    <t>EDUC4012</t>
  </si>
  <si>
    <t>Relationships and Sexuality Education</t>
  </si>
  <si>
    <t>Relshps+Sex Ed</t>
  </si>
  <si>
    <t>EDUC4014</t>
  </si>
  <si>
    <t>Diverse Abilities and Curriculum Differentiation</t>
  </si>
  <si>
    <t>Divers Abil Curr Diff</t>
  </si>
  <si>
    <t>EDUC4020</t>
  </si>
  <si>
    <t>Supporting Literacy and Numeracy Development for Diverse Learners</t>
  </si>
  <si>
    <t>Supp Litrcy+Num Dev</t>
  </si>
  <si>
    <t>EDUC4021</t>
  </si>
  <si>
    <t>Project-based iSTEM Education</t>
  </si>
  <si>
    <t>Proj-based iSTEM Ed</t>
  </si>
  <si>
    <t>EDUC4022</t>
  </si>
  <si>
    <t>Creative Literacies</t>
  </si>
  <si>
    <t>Creat Litrcies</t>
  </si>
  <si>
    <t>EDUC4023</t>
  </si>
  <si>
    <t>Creating and Responding to Literature</t>
  </si>
  <si>
    <t>Creat Respond Litrte</t>
  </si>
  <si>
    <t>EDUC4029</t>
  </si>
  <si>
    <t>Technologies: Coding for Teachers</t>
  </si>
  <si>
    <t>Tech Coding Tchrs</t>
  </si>
  <si>
    <t>EDUC4032</t>
  </si>
  <si>
    <t>iSTEM Education through Digital Stories</t>
  </si>
  <si>
    <t>iSTEM Ed Digit Stries</t>
  </si>
  <si>
    <t>EDUC4034</t>
  </si>
  <si>
    <t>iSTEM: Social Issues</t>
  </si>
  <si>
    <t>iSTEM: Soc Issues</t>
  </si>
  <si>
    <t>EDUC4036</t>
  </si>
  <si>
    <t>Language and Diversity</t>
  </si>
  <si>
    <t>Lang &amp; Divers</t>
  </si>
  <si>
    <t>EDUC4038</t>
  </si>
  <si>
    <t>Technologies: Design Solutions</t>
  </si>
  <si>
    <t>Tech Dsgn Solutns</t>
  </si>
  <si>
    <t>EDUC4042</t>
  </si>
  <si>
    <t>Alternative Approaches to Teaching Literacy and Numeracy</t>
  </si>
  <si>
    <t>Alt Aprchs Tch Litrcy+Num</t>
  </si>
  <si>
    <t>EDUC4044</t>
  </si>
  <si>
    <t>Literacy and Numeracy for First Nations Peoples of Australia</t>
  </si>
  <si>
    <t>Litrcy+Num 1stNat Ppl</t>
  </si>
  <si>
    <t>EDUC4051v1</t>
  </si>
  <si>
    <t>EDUC4046</t>
  </si>
  <si>
    <t>Technologies: Digital Solutions</t>
  </si>
  <si>
    <t>Tech Digit Solutns</t>
  </si>
  <si>
    <t>EDUC4052v1</t>
  </si>
  <si>
    <t>EDUC4048</t>
  </si>
  <si>
    <t>Mentoring, Coaching and Tutoring</t>
  </si>
  <si>
    <t>Mentor Coach+Tut</t>
  </si>
  <si>
    <t>EDUC4053v1</t>
  </si>
  <si>
    <t>EDUC4051</t>
  </si>
  <si>
    <t>Physical Education Pedagogy</t>
  </si>
  <si>
    <t>Phys Ed Pedagogy</t>
  </si>
  <si>
    <t>EDUC4052</t>
  </si>
  <si>
    <t>Primary Physical Education: Curriculum &amp; Assessment</t>
  </si>
  <si>
    <t>Pri Phys Ed Curric+Assess</t>
  </si>
  <si>
    <t>EDUC4053</t>
  </si>
  <si>
    <t>Teaching Health Education in Primary Schools</t>
  </si>
  <si>
    <t>Tch Hlth Ed Pri</t>
  </si>
  <si>
    <t>EDIB4000v1</t>
  </si>
  <si>
    <t>?</t>
  </si>
  <si>
    <t>CTED4000v1</t>
  </si>
  <si>
    <t>An Introduction to Catholic Education</t>
  </si>
  <si>
    <t>Intro Cath Ed</t>
  </si>
  <si>
    <t>EDIB4001v1</t>
  </si>
  <si>
    <t>CTED4001v1</t>
  </si>
  <si>
    <t>Creed and Sacraments in Catholic Studies</t>
  </si>
  <si>
    <t>Cr+Sacr Cath Stds</t>
  </si>
  <si>
    <t>EDIB4003v1</t>
  </si>
  <si>
    <t>CTED4002</t>
  </si>
  <si>
    <t>Prayer and Morality in Catholic Studies</t>
  </si>
  <si>
    <t>Pray+Moral Cath Stds</t>
  </si>
  <si>
    <t>EDPR3001v2</t>
  </si>
  <si>
    <t>EDIB4000</t>
  </si>
  <si>
    <t>Introduction to the International Baccalaureate Programme</t>
  </si>
  <si>
    <t>Intro to IB Prgm</t>
  </si>
  <si>
    <t>These units will be deactivated at the end of 2024</t>
  </si>
  <si>
    <t>EDIB4001</t>
  </si>
  <si>
    <t>International Baccalaureate Primary Years Programme</t>
  </si>
  <si>
    <t>IB Prim Yrs Prgm</t>
  </si>
  <si>
    <t>EDIB4003</t>
  </si>
  <si>
    <t>The International Baccalaureate in Action</t>
  </si>
  <si>
    <t>IB in Action</t>
  </si>
  <si>
    <t>EDPR3001</t>
  </si>
  <si>
    <t>English Pedagogies and the Integrated Curriculum</t>
  </si>
  <si>
    <t>Engl+IntegCur</t>
  </si>
  <si>
    <t>Proposed for Deactivation end 2025</t>
  </si>
  <si>
    <t>EDUC4031</t>
  </si>
  <si>
    <t>Social Justice in Literacy and Numeracy Learning</t>
  </si>
  <si>
    <t>Soc Justce Litrcy+Num Lrn</t>
  </si>
  <si>
    <t>EDUC4044v1</t>
  </si>
  <si>
    <t>Literacy and Numeracy for Aboriginal and Torres Strait Islander (ATSI) Learners</t>
  </si>
  <si>
    <t>Litrcy+Num ATSI Lrners</t>
  </si>
  <si>
    <t>OUA TRANSITIONAL HANDBOOK</t>
  </si>
  <si>
    <t>OUA OSeq</t>
  </si>
  <si>
    <t>OUA NSeq</t>
  </si>
  <si>
    <t>OUA NYear</t>
  </si>
  <si>
    <t>OUA UDC</t>
  </si>
  <si>
    <t>OUA Ver</t>
  </si>
  <si>
    <t>1st/Final
OUA</t>
  </si>
  <si>
    <t>2025 Transition Notes</t>
  </si>
  <si>
    <t>Progress Required</t>
  </si>
  <si>
    <t>2026 Transition Notes</t>
  </si>
  <si>
    <t>[Year] Transition Notes</t>
  </si>
  <si>
    <t>B-EDSC v.4</t>
  </si>
  <si>
    <t>B-EDSC Sort ID</t>
  </si>
  <si>
    <t>HLTPE Sort ID</t>
  </si>
  <si>
    <t>Early Childhood Professional Experience 1: Learning and Teaching in Junior Primary</t>
  </si>
  <si>
    <t>Early Childhood Professional Experience 2: Quality Frameworks in Early Learning Centres</t>
  </si>
  <si>
    <t>Early Childhood Professional Experience 3: Kindergarten to Pre-primary Learning Environments</t>
  </si>
  <si>
    <t>EDEC3019v2</t>
  </si>
  <si>
    <t>Language, Literacy and Literature for 3 to 5-year-olds</t>
  </si>
  <si>
    <t>CTED4004</t>
  </si>
  <si>
    <t>EDC484</t>
  </si>
  <si>
    <t>CTED4004v1</t>
  </si>
  <si>
    <t>CTED4007</t>
  </si>
  <si>
    <t>EDC430</t>
  </si>
  <si>
    <t>CTED4009</t>
  </si>
  <si>
    <t>EDC435</t>
  </si>
  <si>
    <t>EDIB4004</t>
  </si>
  <si>
    <t>EDC481</t>
  </si>
  <si>
    <t>EDIB4005</t>
  </si>
  <si>
    <t>EDC496</t>
  </si>
  <si>
    <t>EDIB4006</t>
  </si>
  <si>
    <t>EDC497</t>
  </si>
  <si>
    <t>International Baccalaureate Middle Years Programme</t>
  </si>
  <si>
    <t>EDIB4007</t>
  </si>
  <si>
    <t>EDC482</t>
  </si>
  <si>
    <t>EDPR2010</t>
  </si>
  <si>
    <t>EDP273</t>
  </si>
  <si>
    <t>EDPR2006</t>
  </si>
  <si>
    <t>EDP243</t>
  </si>
  <si>
    <t>EDPR2013</t>
  </si>
  <si>
    <t>EDP210</t>
  </si>
  <si>
    <t>Primary Professional Experience 1: Planning for Teaching</t>
  </si>
  <si>
    <t>EDPR2015</t>
  </si>
  <si>
    <t>EDP227</t>
  </si>
  <si>
    <t>Primary Professional Experience 2: Leadership and Stewardship for Diverse Learners</t>
  </si>
  <si>
    <t>EDPR2017</t>
  </si>
  <si>
    <t>EDP255</t>
  </si>
  <si>
    <t>EDPR3006</t>
  </si>
  <si>
    <t>EDP343</t>
  </si>
  <si>
    <t>EDPR3011</t>
  </si>
  <si>
    <t>EDP333</t>
  </si>
  <si>
    <t>EDPR3010</t>
  </si>
  <si>
    <t>EDP373</t>
  </si>
  <si>
    <t>Inquiry in the Humanities and Social Sciences Classroom</t>
  </si>
  <si>
    <t>EDPR3007</t>
  </si>
  <si>
    <t>EDP311</t>
  </si>
  <si>
    <t>Cultural Contexts in Primary Education</t>
  </si>
  <si>
    <t>EDPR3013</t>
  </si>
  <si>
    <t>EDP320</t>
  </si>
  <si>
    <t>Primary Professional Experience 3: Evaluating Learning</t>
  </si>
  <si>
    <t>EDPR3015</t>
  </si>
  <si>
    <t>EDP385</t>
  </si>
  <si>
    <t>Visual and Media Arts Education</t>
  </si>
  <si>
    <t>EDPR4002</t>
  </si>
  <si>
    <t>EDP443</t>
  </si>
  <si>
    <t>Mathematics Pedagogies and Integrated Curriculum</t>
  </si>
  <si>
    <t>EDPR4004</t>
  </si>
  <si>
    <t>EDP415</t>
  </si>
  <si>
    <t>The Literacy Researcher</t>
  </si>
  <si>
    <t>EDPR4004v2</t>
  </si>
  <si>
    <t>English 4: Researching the Field</t>
  </si>
  <si>
    <t>EDSC1010</t>
  </si>
  <si>
    <t>EDS107</t>
  </si>
  <si>
    <t>Literacy and Numeracy Across the Curriculum</t>
  </si>
  <si>
    <t>EDSC1012</t>
  </si>
  <si>
    <t>EDS110</t>
  </si>
  <si>
    <t>Managing the Learning Environment</t>
  </si>
  <si>
    <t>EDSC2014</t>
  </si>
  <si>
    <t>EDS215</t>
  </si>
  <si>
    <t>Educating Adolescents: Diversity, Differentiation and Inclusion</t>
  </si>
  <si>
    <t>EDSC3008</t>
  </si>
  <si>
    <t>EDS355</t>
  </si>
  <si>
    <t>Curriculum and Culture in Secondary Schools</t>
  </si>
  <si>
    <t>EDUC1036</t>
  </si>
  <si>
    <t>EDC185</t>
  </si>
  <si>
    <t>Professional Experience 1</t>
  </si>
  <si>
    <t>EDUC1037</t>
  </si>
  <si>
    <t>EDC190</t>
  </si>
  <si>
    <t>Reflection and Research in Education</t>
  </si>
  <si>
    <t>EDUC4028</t>
  </si>
  <si>
    <t>EDC490</t>
  </si>
  <si>
    <t>EDUC4026</t>
  </si>
  <si>
    <t>EDC488</t>
  </si>
  <si>
    <t>EDUC4025</t>
  </si>
  <si>
    <t>EDC487</t>
  </si>
  <si>
    <t>EDUC4024</t>
  </si>
  <si>
    <t>EDC486</t>
  </si>
  <si>
    <t>EDUC4030</t>
  </si>
  <si>
    <t>EDC491</t>
  </si>
  <si>
    <t>EDUC4027</t>
  </si>
  <si>
    <t>EDC489</t>
  </si>
  <si>
    <t>EDUC4033</t>
  </si>
  <si>
    <t>EDC492</t>
  </si>
  <si>
    <t>EDUC4035</t>
  </si>
  <si>
    <t>EDC493</t>
  </si>
  <si>
    <t>EDUC4037</t>
  </si>
  <si>
    <t>EDC494</t>
  </si>
  <si>
    <t>EDUC4039</t>
  </si>
  <si>
    <t>EDC495</t>
  </si>
  <si>
    <t>EDUC4043</t>
  </si>
  <si>
    <t>EDC465</t>
  </si>
  <si>
    <t>EDUC4045v1</t>
  </si>
  <si>
    <t>EDC460</t>
  </si>
  <si>
    <t>EDUC4045</t>
  </si>
  <si>
    <t>EDUC4047</t>
  </si>
  <si>
    <t>EDC470</t>
  </si>
  <si>
    <t>EDUC4003</t>
  </si>
  <si>
    <t>EDC420</t>
  </si>
  <si>
    <t>EDUC4010</t>
  </si>
  <si>
    <t>EDC425</t>
  </si>
  <si>
    <t>EDUC4054</t>
  </si>
  <si>
    <t>EDC440</t>
  </si>
  <si>
    <t>EDPR3004</t>
  </si>
  <si>
    <t>EDPR3014</t>
  </si>
  <si>
    <t>Visual and Media Arts </t>
  </si>
  <si>
    <t>Inquiry in the Mathematics Classroom </t>
  </si>
  <si>
    <t>EDPR3003</t>
  </si>
  <si>
    <t>Inquiry in the Humanities and Social Sciences Classroom </t>
  </si>
  <si>
    <t>English Pedagogies and Integrated Curriculum </t>
  </si>
  <si>
    <t>EDPR3012</t>
  </si>
  <si>
    <t>EDPR4003</t>
  </si>
  <si>
    <t>The Literacy Researcher </t>
  </si>
  <si>
    <t>EDPR4000</t>
  </si>
  <si>
    <t>Mathematics Pedagogies and Integrated Curriculum </t>
  </si>
  <si>
    <t>3.1</t>
  </si>
  <si>
    <t>3.2</t>
  </si>
  <si>
    <t>3.3</t>
  </si>
  <si>
    <t>3.4</t>
  </si>
  <si>
    <t>3.5</t>
  </si>
  <si>
    <t>3.6</t>
  </si>
  <si>
    <t>3.7</t>
  </si>
  <si>
    <t>3.8</t>
  </si>
  <si>
    <t>4.1</t>
  </si>
  <si>
    <t>4.2</t>
  </si>
  <si>
    <t>4.3</t>
  </si>
  <si>
    <t>4.4</t>
  </si>
  <si>
    <t>4.5</t>
  </si>
  <si>
    <t>EDPR2018</t>
  </si>
  <si>
    <t>Primary Professional Experience 1: Introduction to Classroom Skills</t>
  </si>
  <si>
    <t>Replace EDPR2012 with new unit.</t>
  </si>
  <si>
    <t>Changes to unit (minor)</t>
  </si>
  <si>
    <t>EDPR2020</t>
  </si>
  <si>
    <t>Primary Professional Experience 2: Classroom Skills for Diversity and Inclusion</t>
  </si>
  <si>
    <t>Replace EDPR2014 with new unit.</t>
  </si>
  <si>
    <t>Policy in Practice: The Classroom in Context</t>
  </si>
  <si>
    <t>EDPR3018</t>
  </si>
  <si>
    <t>Primary Professional Experience 3: Advanced Classroom Skills</t>
  </si>
  <si>
    <t>English: Researching the Field</t>
  </si>
  <si>
    <t>EDPR4003v2</t>
  </si>
  <si>
    <t>EDPR3004v2</t>
  </si>
  <si>
    <t>Changed title</t>
  </si>
  <si>
    <t>Replace EDPR3012 with new unit.</t>
  </si>
  <si>
    <t>EDPR4000v2</t>
  </si>
  <si>
    <t>Moved from Y4 S1 to Y3 S2.</t>
  </si>
  <si>
    <t>EDPR3016</t>
  </si>
  <si>
    <t>Replace EDPR3001 with new unit. Moved from S2 to S1.</t>
  </si>
  <si>
    <t>Moved from Y3 S1 to Y4 S1</t>
  </si>
  <si>
    <t>Moved from S2 to S1.</t>
  </si>
  <si>
    <t>Replace EDUC2007 with new unit. Still common with B-EDEC. Moved from S1 to S2.</t>
  </si>
  <si>
    <t>PTP1</t>
  </si>
  <si>
    <t>This unit should be completed in place of EDUC1025</t>
  </si>
  <si>
    <t>Theory Prac Incl</t>
  </si>
  <si>
    <t>Pri PE1 Plan</t>
  </si>
  <si>
    <t>Pri PE1 Intro</t>
  </si>
  <si>
    <t>Replaced EDUC1023 with new unit (common with B-EDEC)</t>
  </si>
  <si>
    <t>EDPR2000.1</t>
  </si>
  <si>
    <t>PLEASE NOTE: This unit will now be offered in Sem2</t>
  </si>
  <si>
    <t xml:space="preserve"> -</t>
  </si>
  <si>
    <t>This unit should be completed in Y4</t>
  </si>
  <si>
    <t>2026 S2</t>
  </si>
  <si>
    <t>2025 S2</t>
  </si>
  <si>
    <t>Choose a stream - Option unit</t>
  </si>
  <si>
    <t>StreamUnit1</t>
  </si>
  <si>
    <t>StreamUnit2</t>
  </si>
  <si>
    <t>StreamUnit3</t>
  </si>
  <si>
    <t>StreamUnit2.1</t>
  </si>
  <si>
    <t>You are ready to enrol into EDUC4040 in SSP2 2026 (Completed 600+ CP at the start of Sem1 2026 and will do PE4 in SSP2 2026)</t>
  </si>
  <si>
    <t>EDPR4000v2.2</t>
  </si>
  <si>
    <t>This unit will be offered in both Sems in 2026 only.</t>
  </si>
  <si>
    <t>Stage 2 - You are ready to enrol in EDUC4040 in SSP2 2026.</t>
  </si>
  <si>
    <t>Stage 1 - You are NOT ready to enrol in EDUC4040 in 2026.</t>
  </si>
  <si>
    <t>This unit should be completed in Y3 Sem2. It will be offered in both Sems in 2026 only.</t>
  </si>
  <si>
    <r>
      <rPr>
        <sz val="10"/>
        <color rgb="FF000000"/>
        <rFont val="Segoe UI"/>
      </rPr>
      <t xml:space="preserve">You can mark off units you've completed in the </t>
    </r>
    <r>
      <rPr>
        <i/>
        <sz val="10"/>
        <color rgb="FF000000"/>
        <rFont val="Segoe UI"/>
      </rPr>
      <t>Your Progress</t>
    </r>
    <r>
      <rPr>
        <sz val="10"/>
        <color rgb="FF000000"/>
        <rFont val="Segoe UI"/>
      </rPr>
      <t xml:space="preserve"> column.</t>
    </r>
  </si>
  <si>
    <r>
      <rPr>
        <sz val="10"/>
        <color rgb="FF000000"/>
        <rFont val="Segoe UI"/>
      </rPr>
      <t xml:space="preserve">You are NOT in your final year of study and are NOT ready to enrol in </t>
    </r>
    <r>
      <rPr>
        <b/>
        <sz val="10"/>
        <color rgb="FF000000"/>
        <rFont val="Segoe UI"/>
      </rPr>
      <t>EDUC4040 Professional Experience 4: The Internship</t>
    </r>
    <r>
      <rPr>
        <sz val="10"/>
        <color rgb="FF000000"/>
        <rFont val="Segoe UI"/>
      </rPr>
      <t xml:space="preserve"> in 2026.</t>
    </r>
  </si>
  <si>
    <r>
      <rPr>
        <sz val="10"/>
        <color rgb="FF000000"/>
        <rFont val="Segoe UI"/>
      </rPr>
      <t xml:space="preserve">You are in your FINAL YEAR and have completed 600 credit points (or more) and are ready to enrol in </t>
    </r>
    <r>
      <rPr>
        <b/>
        <sz val="10"/>
        <color rgb="FF000000"/>
        <rFont val="Segoe UI"/>
      </rPr>
      <t>EDUC4040 Professional Experience 4: The Internship</t>
    </r>
    <r>
      <rPr>
        <sz val="10"/>
        <color rgb="FF000000"/>
        <rFont val="Segoe UI"/>
      </rPr>
      <t xml:space="preserve"> in 2026. </t>
    </r>
  </si>
  <si>
    <t>English: Extending Reading and Writing</t>
  </si>
  <si>
    <t>SP1</t>
  </si>
  <si>
    <t>SP2</t>
  </si>
  <si>
    <t>SP3</t>
  </si>
  <si>
    <t>SP4</t>
  </si>
  <si>
    <t>This unit replaced EDC163 in 2025</t>
  </si>
  <si>
    <t>PLEASE NOTE: This unit will now be offered in SP1 &amp; SP3</t>
  </si>
  <si>
    <t>Stage 2Alt</t>
  </si>
  <si>
    <t>BENStg2Alt</t>
  </si>
  <si>
    <t>EDPR4000v2.1</t>
  </si>
  <si>
    <t>EDUC1019.1</t>
  </si>
  <si>
    <t>EDUC1021.1</t>
  </si>
  <si>
    <t>EDUC1029.1</t>
  </si>
  <si>
    <t>EDUC1025.1</t>
  </si>
  <si>
    <t>EDUC1033</t>
  </si>
  <si>
    <t>EDUC1027.1</t>
  </si>
  <si>
    <t>EDPR2016.1</t>
  </si>
  <si>
    <t>EDPR2004.1</t>
  </si>
  <si>
    <t>StreamUnit1.1</t>
  </si>
  <si>
    <t>EDPR3014.1</t>
  </si>
  <si>
    <t>EDPR3000.1</t>
  </si>
  <si>
    <t>EDPR3003.1</t>
  </si>
  <si>
    <t>INED3001.1</t>
  </si>
  <si>
    <r>
      <t xml:space="preserve">You can mark off units you've completed in the </t>
    </r>
    <r>
      <rPr>
        <i/>
        <sz val="10"/>
        <color theme="1"/>
        <rFont val="Segoe UI"/>
        <family val="2"/>
      </rPr>
      <t>Your Progress</t>
    </r>
    <r>
      <rPr>
        <sz val="10"/>
        <color theme="1"/>
        <rFont val="Segoe UI"/>
      </rPr>
      <t xml:space="preserve"> column.</t>
    </r>
  </si>
  <si>
    <t>Bachelor of Education (Primary Education)(OpenUnis CSP)</t>
  </si>
  <si>
    <t>Bachelor of Education (Primary Education)(OpenUnis)</t>
  </si>
  <si>
    <t>OB-EDPRv4</t>
  </si>
  <si>
    <t>OB-EDPRv3</t>
  </si>
  <si>
    <t>OB-EDPRv2</t>
  </si>
  <si>
    <t>OU-EDPRv2</t>
  </si>
  <si>
    <t>OU-EDPRv3</t>
  </si>
  <si>
    <t>OU-EDPRv4</t>
  </si>
  <si>
    <t>Choose an Option/Spec Elec</t>
  </si>
  <si>
    <t>EDPR2019</t>
  </si>
  <si>
    <t>EDPR2009</t>
  </si>
  <si>
    <t>EDPR2021</t>
  </si>
  <si>
    <t>Policy in Practice: The Classroom Context</t>
  </si>
  <si>
    <t>EDPR3017</t>
  </si>
  <si>
    <t>EDPR3019</t>
  </si>
  <si>
    <t>EDPR3007v2</t>
  </si>
  <si>
    <t>Replace EDUC1024 with new unit (common with B-EDEC)</t>
  </si>
  <si>
    <t>Minor changes to unit, still common with B-EDEC</t>
  </si>
  <si>
    <t>Replace EDUC1018 with new unit (common with B-EDEC, B-EDSC) from 2025</t>
  </si>
  <si>
    <t>Replace EDUC1026 with new unit (common with B-EDSC)</t>
  </si>
  <si>
    <t>Replace EDUC2008 with new unit. Still common with B-EDEC.</t>
  </si>
  <si>
    <t>Replace EDPR2013 with new unit</t>
  </si>
  <si>
    <t>Replace EDUC2006 with new unit. No longer common.</t>
  </si>
  <si>
    <t>Replace EDPR2015 with new unit</t>
  </si>
  <si>
    <t>Replace EDPR3011 with new unit</t>
  </si>
  <si>
    <t>Replace EDPR3013 with new unit</t>
  </si>
  <si>
    <t>EDPR4002v2</t>
  </si>
  <si>
    <t>Moving to Y4</t>
  </si>
  <si>
    <t>Moving to Y3. Changed availabilities</t>
  </si>
  <si>
    <t>StreamOption</t>
  </si>
  <si>
    <t>You should select an Option in Y4</t>
  </si>
  <si>
    <t>This unit should be completed in Y3. This unit will now be offered in SP2 &amp; SP4</t>
  </si>
  <si>
    <t>Choose a stream - Option/SpecElec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</si>
</sst>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39"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0"/>
      <color rgb="FF000000"/>
      <name val="Aptos Narrow"/>
      <family val="2"/>
      <scheme val="minor"/>
    </font>
    <font>
      <b/>
      <sz val="10"/>
      <color rgb="FF000000"/>
      <name val="Aptos Narrow"/>
      <family val="2"/>
      <scheme val="minor"/>
    </font>
    <font>
      <sz val="9"/>
      <color rgb="FF000000"/>
      <name val="Arial"/>
      <family val="2"/>
    </font>
    <font>
      <sz val="9"/>
      <color rgb="FFED7D31"/>
      <name val="Arial"/>
      <family val="2"/>
    </font>
    <font>
      <sz val="9"/>
      <color theme="1"/>
      <name val="Arial"/>
      <family val="2"/>
    </font>
    <font>
      <i/>
      <sz val="9"/>
      <color theme="0" tint="-0.499984740745262"/>
      <name val="Arial"/>
      <family val="2"/>
    </font>
    <font>
      <b/>
      <sz val="11"/>
      <name val="Aptos Narrow"/>
      <family val="2"/>
    </font>
    <font>
      <sz val="10"/>
      <color indexed="8"/>
      <name val="Arial"/>
      <family val="2"/>
    </font>
    <font>
      <sz val="9"/>
      <name val="Arial"/>
      <family val="2"/>
    </font>
    <font>
      <b/>
      <sz val="9"/>
      <color rgb="FF000000"/>
      <name val="Arial"/>
      <family val="2"/>
    </font>
    <font>
      <sz val="9"/>
      <color theme="0" tint="-0.499984740745262"/>
      <name val="Arial"/>
      <family val="2"/>
    </font>
    <font>
      <sz val="10"/>
      <color theme="1"/>
      <name val="Aptos Narrow"/>
      <family val="2"/>
      <scheme val="minor"/>
    </font>
    <font>
      <sz val="9"/>
      <color indexed="8"/>
      <name val="Arial"/>
      <family val="2"/>
    </font>
    <font>
      <b/>
      <sz val="9"/>
      <color indexed="8"/>
      <name val="Arial"/>
      <family val="2"/>
    </font>
    <font>
      <b/>
      <sz val="9"/>
      <name val="Arial"/>
      <family val="2"/>
    </font>
    <font>
      <sz val="11"/>
      <name val="Arial"/>
      <family val="2"/>
    </font>
    <font>
      <i/>
      <sz val="11"/>
      <color theme="1"/>
      <name val="Aptos Narrow"/>
      <family val="2"/>
      <scheme val="minor"/>
    </font>
    <font>
      <b/>
      <sz val="11"/>
      <color theme="0"/>
      <name val="Aptos Narrow"/>
      <family val="2"/>
    </font>
    <font>
      <b/>
      <sz val="11"/>
      <color theme="1"/>
      <name val="Aptos Narrow"/>
      <family val="2"/>
    </font>
    <font>
      <b/>
      <sz val="9"/>
      <color theme="1"/>
      <name val="Arial"/>
      <family val="2"/>
    </font>
    <font>
      <sz val="11"/>
      <color rgb="FF242424"/>
      <name val="Aptos Narrow"/>
      <family val="2"/>
      <scheme val="minor"/>
    </font>
    <font>
      <sz val="11"/>
      <color rgb="FF00B050"/>
      <name val="Aptos Narrow"/>
      <family val="2"/>
      <scheme val="minor"/>
    </font>
    <font>
      <sz val="11"/>
      <color rgb="FF000000"/>
      <name val="Aptos Narrow"/>
      <family val="2"/>
      <scheme val="minor"/>
    </font>
    <font>
      <i/>
      <sz val="11"/>
      <color rgb="FF808080"/>
      <name val="Aptos Narrow"/>
      <family val="2"/>
      <scheme val="minor"/>
    </font>
    <font>
      <i/>
      <sz val="10"/>
      <color rgb="FF808080"/>
      <name val="Aptos Narrow"/>
      <family val="2"/>
      <scheme val="minor"/>
    </font>
    <font>
      <sz val="11"/>
      <name val="Aptos Narrow"/>
      <family val="2"/>
      <scheme val="minor"/>
    </font>
    <font>
      <i/>
      <sz val="11"/>
      <color rgb="FFFF0000"/>
      <name val="Aptos Narrow"/>
      <family val="2"/>
      <scheme val="minor"/>
    </font>
    <font>
      <sz val="10"/>
      <color rgb="FFFF0000"/>
      <name val="Aptos Narrow"/>
      <family val="2"/>
      <scheme val="minor"/>
    </font>
    <font>
      <sz val="11"/>
      <color rgb="FFE97132"/>
      <name val="Aptos Narrow"/>
      <family val="2"/>
      <scheme val="minor"/>
    </font>
    <font>
      <i/>
      <sz val="10"/>
      <color rgb="FFFF0000"/>
      <name val="Aptos Narrow"/>
      <family val="2"/>
      <scheme val="minor"/>
    </font>
    <font>
      <b/>
      <sz val="11"/>
      <color rgb="FF00B050"/>
      <name val="Aptos Narrow"/>
      <family val="2"/>
      <scheme val="minor"/>
    </font>
    <font>
      <b/>
      <sz val="11"/>
      <color rgb="FF000000"/>
      <name val="Aptos Narrow"/>
      <family val="2"/>
      <scheme val="minor"/>
    </font>
    <font>
      <b/>
      <sz val="14"/>
      <color theme="1"/>
      <name val="Aptos Display"/>
      <family val="2"/>
      <scheme val="major"/>
    </font>
    <font>
      <i/>
      <sz val="10"/>
      <color theme="0" tint="-0.499984740745262"/>
      <name val="Arial"/>
      <family val="2"/>
    </font>
    <font>
      <sz val="12"/>
      <color theme="1"/>
      <name val="Wingdings"/>
      <charset val="2"/>
    </font>
    <font>
      <sz val="12"/>
      <name val="Wingdings"/>
      <charset val="2"/>
    </font>
    <font>
      <b/>
      <sz val="9"/>
      <color rgb="FF00B050"/>
      <name val="Arial"/>
      <family val="2"/>
    </font>
    <font>
      <sz val="9"/>
      <color rgb="FF00B050"/>
      <name val="Arial"/>
      <family val="2"/>
    </font>
    <font>
      <sz val="11"/>
      <name val="Aptos Narrow"/>
      <family val="2"/>
    </font>
    <font>
      <sz val="11"/>
      <color theme="1"/>
      <name val="Aptos Narrow"/>
      <family val="2"/>
    </font>
    <font>
      <sz val="11"/>
      <color rgb="FFFF0000"/>
      <name val="Aptos Narrow"/>
      <family val="2"/>
    </font>
    <font>
      <sz val="11"/>
      <color rgb="FF000000"/>
      <name val="Aptos Narrow"/>
      <family val="2"/>
    </font>
    <font>
      <i/>
      <sz val="11"/>
      <color rgb="FF808080"/>
      <name val="Aptos Narrow"/>
      <family val="2"/>
    </font>
    <font>
      <i/>
      <sz val="11"/>
      <color rgb="FFFF0000"/>
      <name val="Aptos Narrow"/>
      <family val="2"/>
    </font>
    <font>
      <b/>
      <sz val="11"/>
      <color rgb="FF000000"/>
      <name val="Aptos Narrow"/>
      <family val="2"/>
    </font>
    <font>
      <b/>
      <sz val="9"/>
      <color rgb="FFFF0000"/>
      <name val="Arial"/>
      <family val="2"/>
    </font>
    <font>
      <b/>
      <sz val="9"/>
      <color rgb="FFE97132"/>
      <name val="Arial"/>
      <family val="2"/>
    </font>
    <font>
      <sz val="9"/>
      <color rgb="FFE97132"/>
      <name val="Arial"/>
      <family val="2"/>
    </font>
    <font>
      <i/>
      <sz val="9"/>
      <color rgb="FFFF0000"/>
      <name val="Arial"/>
      <family val="2"/>
    </font>
    <font>
      <sz val="9"/>
      <color rgb="FFFF0000"/>
      <name val="Arial"/>
      <family val="2"/>
    </font>
    <font>
      <sz val="9"/>
      <color theme="5"/>
      <name val="Arial"/>
      <family val="2"/>
    </font>
    <font>
      <sz val="11"/>
      <color theme="1"/>
      <name val="Aptos Narrow"/>
      <family val="2"/>
      <scheme val="minor"/>
    </font>
    <font>
      <b/>
      <sz val="11"/>
      <name val="Aptos Narrow"/>
      <family val="2"/>
      <scheme val="minor"/>
    </font>
    <font>
      <b/>
      <sz val="9"/>
      <color theme="1"/>
      <name val="Segoe UI"/>
      <family val="2"/>
    </font>
    <font>
      <i/>
      <sz val="9"/>
      <name val="Arial"/>
      <family val="2"/>
    </font>
    <font>
      <sz val="10"/>
      <color theme="1"/>
      <name val="Segoe UI"/>
      <family val="2"/>
    </font>
    <font>
      <i/>
      <sz val="11"/>
      <color theme="0"/>
      <name val="Aptos Narrow"/>
      <family val="2"/>
      <scheme val="minor"/>
    </font>
    <font>
      <sz val="8"/>
      <color theme="1"/>
      <name val="Segoe UI"/>
      <family val="2"/>
    </font>
    <font>
      <i/>
      <sz val="8"/>
      <color theme="0"/>
      <name val="Segoe UI"/>
      <family val="2"/>
    </font>
    <font>
      <sz val="6"/>
      <color theme="1"/>
      <name val="Arial"/>
      <family val="2"/>
    </font>
    <font>
      <b/>
      <sz val="6"/>
      <color theme="1"/>
      <name val="Arial"/>
      <family val="2"/>
    </font>
    <font>
      <sz val="6"/>
      <color theme="1"/>
      <name val="Segoe UI"/>
      <family val="2"/>
    </font>
    <font>
      <u/>
      <sz val="11"/>
      <color theme="10"/>
      <name val="Aptos Narrow"/>
      <family val="2"/>
      <scheme val="minor"/>
    </font>
    <font>
      <b/>
      <u/>
      <sz val="12"/>
      <color theme="10"/>
      <name val="Segoe UI"/>
      <family val="2"/>
    </font>
    <font>
      <b/>
      <sz val="8"/>
      <color theme="0"/>
      <name val="Segoe UI"/>
      <family val="2"/>
    </font>
    <font>
      <sz val="7"/>
      <color theme="1"/>
      <name val="Segoe UI"/>
      <family val="2"/>
    </font>
    <font>
      <b/>
      <u/>
      <sz val="10"/>
      <color theme="1"/>
      <name val="Segoe UI"/>
      <family val="2"/>
    </font>
    <font>
      <b/>
      <sz val="10"/>
      <color theme="1"/>
      <name val="Segoe UI"/>
      <family val="2"/>
    </font>
    <font>
      <sz val="9"/>
      <color theme="1"/>
      <name val="Segoe UI"/>
      <family val="2"/>
    </font>
    <font>
      <sz val="8"/>
      <name val="Segoe UI"/>
      <family val="2"/>
    </font>
    <font>
      <i/>
      <sz val="8"/>
      <name val="Segoe UI"/>
      <family val="2"/>
    </font>
    <font>
      <sz val="11"/>
      <color rgb="FF00B050"/>
      <name val="Wingdings"/>
      <charset val="2"/>
    </font>
    <font>
      <sz val="9"/>
      <name val="Segoe UI"/>
      <family val="2"/>
    </font>
    <font>
      <sz val="12"/>
      <color rgb="FFFF0000"/>
      <name val="Wingdings"/>
      <charset val="2"/>
    </font>
    <font>
      <sz val="11"/>
      <color theme="1"/>
      <name val="Wingdings"/>
      <charset val="2"/>
    </font>
    <font>
      <i/>
      <sz val="8"/>
      <color rgb="FFFF0000"/>
      <name val="Segoe UI"/>
      <family val="2"/>
    </font>
    <font>
      <i/>
      <sz val="10"/>
      <color theme="1"/>
      <name val="Segoe UI"/>
      <family val="2"/>
    </font>
    <font>
      <i/>
      <sz val="8"/>
      <color theme="1"/>
      <name val="Segoe UI"/>
      <family val="2"/>
    </font>
    <font>
      <u/>
      <sz val="10"/>
      <name val="Segoe UI"/>
      <family val="2"/>
    </font>
    <font>
      <b/>
      <i/>
      <u/>
      <sz val="10"/>
      <color theme="1"/>
      <name val="Segoe UI"/>
      <family val="2"/>
    </font>
    <font>
      <b/>
      <sz val="11"/>
      <color theme="1"/>
      <name val="Segoe UI"/>
      <family val="2"/>
    </font>
    <font>
      <b/>
      <sz val="11"/>
      <color theme="0"/>
      <name val="Arial"/>
      <family val="2"/>
    </font>
    <font>
      <sz val="11"/>
      <color theme="0"/>
      <name val="Arial"/>
      <family val="2"/>
    </font>
    <font>
      <sz val="8"/>
      <color theme="0"/>
      <name val="Segoe UI"/>
      <family val="2"/>
    </font>
    <font>
      <b/>
      <sz val="9"/>
      <color rgb="FFED7D31"/>
      <name val="Arial"/>
      <family val="2"/>
    </font>
    <font>
      <sz val="9"/>
      <color theme="0" tint="-0.499984740745262"/>
      <name val="Aptos Narrow"/>
      <family val="2"/>
      <scheme val="minor"/>
    </font>
    <font>
      <b/>
      <sz val="9"/>
      <color theme="0" tint="-0.499984740745262"/>
      <name val="Aptos Narrow"/>
      <family val="2"/>
      <scheme val="minor"/>
    </font>
    <font>
      <b/>
      <sz val="9"/>
      <color rgb="FF4F81BD"/>
      <name val="Arial"/>
      <family val="2"/>
    </font>
    <font>
      <sz val="9"/>
      <color rgb="FF4F81BD"/>
      <name val="Arial"/>
      <family val="2"/>
    </font>
    <font>
      <sz val="9"/>
      <color theme="8"/>
      <name val="Arial"/>
      <family val="2"/>
    </font>
    <font>
      <sz val="8"/>
      <name val="Aptos Narrow"/>
      <family val="2"/>
      <scheme val="minor"/>
    </font>
    <font>
      <sz val="9"/>
      <color theme="1"/>
      <name val="Aptos Narrow"/>
      <family val="2"/>
      <scheme val="minor"/>
    </font>
    <font>
      <sz val="9"/>
      <color rgb="FF000000"/>
      <name val="Aptos Narrow"/>
      <family val="2"/>
      <scheme val="minor"/>
    </font>
    <font>
      <b/>
      <i/>
      <sz val="9"/>
      <color rgb="FF000000"/>
      <name val="Aptos Narrow"/>
      <family val="2"/>
      <scheme val="minor"/>
    </font>
    <font>
      <b/>
      <sz val="9"/>
      <color rgb="FF000000"/>
      <name val="Symbol"/>
      <family val="1"/>
      <charset val="2"/>
    </font>
    <font>
      <b/>
      <sz val="9"/>
      <name val="Wingdings"/>
      <charset val="2"/>
    </font>
    <font>
      <sz val="9"/>
      <color theme="0"/>
      <name val="Segoe UI"/>
      <family val="2"/>
    </font>
    <font>
      <sz val="9"/>
      <color theme="0"/>
      <name val="Arial"/>
      <family val="2"/>
    </font>
    <font>
      <sz val="10"/>
      <color rgb="FF000000"/>
      <name val="Segoe UI"/>
      <family val="2"/>
    </font>
    <font>
      <sz val="10"/>
      <color rgb="FFFF0000"/>
      <name val="Segoe UI"/>
      <family val="2"/>
    </font>
    <font>
      <u/>
      <sz val="10"/>
      <color theme="1"/>
      <name val="Segoe UI"/>
      <family val="2"/>
    </font>
    <font>
      <i/>
      <sz val="10"/>
      <color rgb="FFFF0000"/>
      <name val="Segoe UI"/>
      <family val="2"/>
    </font>
    <font>
      <b/>
      <sz val="12"/>
      <color theme="1"/>
      <name val="Segoe UI"/>
      <family val="2"/>
    </font>
    <font>
      <sz val="10"/>
      <name val="Segoe UI"/>
      <family val="2"/>
    </font>
    <font>
      <sz val="11"/>
      <color theme="1"/>
      <name val="Arial"/>
      <family val="2"/>
    </font>
    <font>
      <b/>
      <sz val="9"/>
      <color rgb="FFA6A6A6"/>
      <name val="Arial"/>
      <family val="2"/>
    </font>
    <font>
      <b/>
      <sz val="11"/>
      <color rgb="FFFF0000"/>
      <name val="Aptos Narrow"/>
      <family val="2"/>
    </font>
    <font>
      <sz val="10"/>
      <color rgb="FF00B050"/>
      <name val="Aptos Narrow"/>
      <family val="2"/>
      <scheme val="minor"/>
    </font>
    <font>
      <sz val="9"/>
      <color rgb="FFA02B93"/>
      <name val="Arial"/>
      <family val="2"/>
    </font>
    <font>
      <b/>
      <sz val="11"/>
      <color rgb="FFFF0000"/>
      <name val="Aptos Narrow"/>
    </font>
    <font>
      <b/>
      <sz val="11"/>
      <color theme="1"/>
      <name val="Aptos Narrow"/>
    </font>
    <font>
      <sz val="10"/>
      <color theme="1"/>
      <name val="Segoe UI"/>
    </font>
    <font>
      <i/>
      <sz val="9"/>
      <name val="Arial"/>
    </font>
    <font>
      <sz val="9"/>
      <color rgb="FF000000"/>
      <name val="Arial"/>
    </font>
    <font>
      <sz val="9"/>
      <color rgb="FF00B050"/>
      <name val="Arial"/>
    </font>
    <font>
      <b/>
      <sz val="9"/>
      <color rgb="FF00B050"/>
      <name val="Arial"/>
    </font>
    <font>
      <sz val="9"/>
      <name val="Arial"/>
    </font>
    <font>
      <b/>
      <sz val="9"/>
      <color rgb="FFA6A6A6"/>
      <name val="Arial"/>
    </font>
    <font>
      <b/>
      <sz val="9"/>
      <color rgb="FFFF0000"/>
      <name val="Arial"/>
    </font>
    <font>
      <sz val="9"/>
      <color theme="1"/>
      <name val="Arial"/>
    </font>
    <font>
      <b/>
      <sz val="9"/>
      <color theme="1"/>
      <name val="Arial"/>
    </font>
    <font>
      <sz val="9"/>
      <color rgb="FFFF0000"/>
      <name val="Arial"/>
    </font>
    <font>
      <sz val="9"/>
      <color theme="5"/>
      <name val="Arial"/>
    </font>
    <font>
      <sz val="9"/>
      <color theme="8"/>
      <name val="Arial"/>
    </font>
    <font>
      <sz val="9"/>
      <color rgb="FF4F81BD"/>
      <name val="Arial"/>
    </font>
    <font>
      <b/>
      <sz val="9"/>
      <name val="Arial"/>
    </font>
    <font>
      <b/>
      <sz val="9"/>
      <color rgb="FF000000"/>
      <name val="Arial"/>
    </font>
    <font>
      <sz val="11"/>
      <color rgb="FF242424"/>
      <name val="Aptos Narrow"/>
      <charset val="1"/>
    </font>
    <font>
      <sz val="9"/>
      <color rgb="FFA02B93"/>
      <name val="Arial"/>
    </font>
    <font>
      <sz val="9"/>
      <color theme="1"/>
      <name val="Segoe UI"/>
    </font>
    <font>
      <sz val="9"/>
      <name val="Segoe UI"/>
    </font>
    <font>
      <i/>
      <sz val="8"/>
      <color rgb="FFFF0000"/>
      <name val="Segoe UI"/>
    </font>
    <font>
      <sz val="10"/>
      <color rgb="FF000000"/>
      <name val="Segoe UI"/>
    </font>
    <font>
      <b/>
      <sz val="10"/>
      <color rgb="FF000000"/>
      <name val="Segoe UI"/>
    </font>
    <font>
      <i/>
      <sz val="10"/>
      <color rgb="FF000000"/>
      <name val="Segoe UI"/>
    </font>
    <font>
      <sz val="9"/>
      <color rgb="FF808080"/>
      <name val="Arial"/>
      <family val="2"/>
    </font>
  </fonts>
  <fills count="19">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rgb="FFDDEBF7"/>
        <bgColor indexed="64"/>
      </patternFill>
    </fill>
    <fill>
      <patternFill patternType="solid">
        <fgColor rgb="FF35799E"/>
        <bgColor indexed="64"/>
      </patternFill>
    </fill>
    <fill>
      <patternFill patternType="solid">
        <fgColor theme="0" tint="-4.9989318521683403E-2"/>
        <bgColor indexed="64"/>
      </patternFill>
    </fill>
    <fill>
      <patternFill patternType="solid">
        <fgColor rgb="FFF2F2F2"/>
        <bgColor rgb="FF000000"/>
      </patternFill>
    </fill>
    <fill>
      <patternFill patternType="solid">
        <fgColor rgb="FFD9D9D9"/>
        <bgColor rgb="FF000000"/>
      </patternFill>
    </fill>
    <fill>
      <patternFill patternType="solid">
        <fgColor rgb="FFF2F2F2"/>
        <bgColor indexed="64"/>
      </patternFill>
    </fill>
    <fill>
      <patternFill patternType="solid">
        <fgColor rgb="FFDAE9F8"/>
        <bgColor rgb="FF000000"/>
      </patternFill>
    </fill>
    <fill>
      <patternFill patternType="solid">
        <fgColor rgb="FFD9D9D9"/>
        <bgColor indexed="64"/>
      </patternFill>
    </fill>
    <fill>
      <patternFill patternType="solid">
        <fgColor theme="2" tint="-0.249977111117893"/>
        <bgColor indexed="64"/>
      </patternFill>
    </fill>
    <fill>
      <patternFill patternType="solid">
        <fgColor theme="0"/>
        <bgColor indexed="64"/>
      </patternFill>
    </fill>
    <fill>
      <patternFill patternType="solid">
        <fgColor rgb="FF505050"/>
        <bgColor indexed="64"/>
      </patternFill>
    </fill>
    <fill>
      <patternFill patternType="solid">
        <fgColor theme="3" tint="0.249977111117893"/>
        <bgColor indexed="64"/>
      </patternFill>
    </fill>
    <fill>
      <patternFill patternType="solid">
        <fgColor rgb="FFFFFFFF"/>
        <bgColor indexed="64"/>
      </patternFill>
    </fill>
    <fill>
      <patternFill patternType="solid">
        <fgColor theme="7"/>
        <bgColor indexed="64"/>
      </patternFill>
    </fill>
    <fill>
      <patternFill patternType="solid">
        <fgColor rgb="FFFFFF00"/>
        <bgColor rgb="FF000000"/>
      </patternFill>
    </fill>
  </fills>
  <borders count="57">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rgb="FF000000"/>
      </left>
      <right/>
      <top style="thin">
        <color rgb="FF000000"/>
      </top>
      <bottom/>
      <diagonal/>
    </border>
    <border>
      <left/>
      <right style="thin">
        <color indexed="64"/>
      </right>
      <top/>
      <bottom/>
      <diagonal/>
    </border>
    <border>
      <left style="thin">
        <color rgb="FFA6A6A6"/>
      </left>
      <right/>
      <top/>
      <bottom/>
      <diagonal/>
    </border>
    <border>
      <left style="thin">
        <color rgb="FFA6A6A6"/>
      </left>
      <right/>
      <top style="thin">
        <color rgb="FF000000"/>
      </top>
      <bottom/>
      <diagonal/>
    </border>
    <border>
      <left/>
      <right style="thin">
        <color indexed="64"/>
      </right>
      <top/>
      <bottom style="thin">
        <color indexed="64"/>
      </bottom>
      <diagonal/>
    </border>
    <border>
      <left/>
      <right style="thin">
        <color indexed="64"/>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theme="0" tint="-0.24994659260841701"/>
      </left>
      <right/>
      <top/>
      <bottom/>
      <diagonal/>
    </border>
    <border>
      <left style="thin">
        <color indexed="64"/>
      </left>
      <right/>
      <top style="thin">
        <color rgb="FF000000"/>
      </top>
      <bottom style="thin">
        <color rgb="FF000000"/>
      </bottom>
      <diagonal/>
    </border>
    <border>
      <left style="thin">
        <color rgb="FF000000"/>
      </left>
      <right/>
      <top style="thin">
        <color indexed="64"/>
      </top>
      <bottom style="thin">
        <color indexed="64"/>
      </bottom>
      <diagonal/>
    </border>
    <border>
      <left style="thin">
        <color theme="0" tint="-0.14990691854609822"/>
      </left>
      <right style="thin">
        <color theme="0" tint="-0.14990691854609822"/>
      </right>
      <top/>
      <bottom style="thin">
        <color theme="0" tint="-0.14993743705557422"/>
      </bottom>
      <diagonal/>
    </border>
    <border>
      <left/>
      <right/>
      <top/>
      <bottom style="thin">
        <color theme="0" tint="-0.14993743705557422"/>
      </bottom>
      <diagonal/>
    </border>
    <border>
      <left style="thin">
        <color theme="0" tint="-0.14996795556505021"/>
      </left>
      <right/>
      <top/>
      <bottom style="thin">
        <color theme="0" tint="-0.14993743705557422"/>
      </bottom>
      <diagonal/>
    </border>
    <border>
      <left style="thin">
        <color theme="0" tint="-0.14990691854609822"/>
      </left>
      <right style="thin">
        <color theme="0" tint="-0.14990691854609822"/>
      </right>
      <top/>
      <bottom/>
      <diagonal/>
    </border>
    <border>
      <left style="thin">
        <color theme="0" tint="-0.14990691854609822"/>
      </left>
      <right/>
      <top/>
      <bottom/>
      <diagonal/>
    </border>
    <border>
      <left style="thin">
        <color theme="0" tint="-0.14996795556505021"/>
      </left>
      <right/>
      <top/>
      <bottom/>
      <diagonal/>
    </border>
    <border>
      <left style="thin">
        <color theme="0" tint="-0.14990691854609822"/>
      </left>
      <right style="thin">
        <color theme="0" tint="-0.14990691854609822"/>
      </right>
      <top style="thin">
        <color theme="0" tint="-0.14996795556505021"/>
      </top>
      <bottom/>
      <diagonal/>
    </border>
    <border>
      <left/>
      <right/>
      <top style="thin">
        <color theme="0" tint="-0.14996795556505021"/>
      </top>
      <bottom/>
      <diagonal/>
    </border>
    <border>
      <left style="thin">
        <color theme="0" tint="-0.14996795556505021"/>
      </left>
      <right/>
      <top style="thin">
        <color theme="0" tint="-0.14996795556505021"/>
      </top>
      <bottom/>
      <diagonal/>
    </border>
    <border>
      <left style="thin">
        <color theme="0" tint="-0.14996795556505021"/>
      </left>
      <right/>
      <top style="thin">
        <color theme="0" tint="-0.1498764000366222"/>
      </top>
      <bottom style="thin">
        <color theme="0" tint="-0.14996795556505021"/>
      </bottom>
      <diagonal/>
    </border>
    <border>
      <left style="thin">
        <color theme="0" tint="-0.14990691854609822"/>
      </left>
      <right style="thin">
        <color theme="0" tint="-0.14990691854609822"/>
      </right>
      <top/>
      <bottom style="thin">
        <color theme="0" tint="-0.14996795556505021"/>
      </bottom>
      <diagonal/>
    </border>
    <border>
      <left style="thin">
        <color theme="0" tint="-0.14993743705557422"/>
      </left>
      <right/>
      <top/>
      <bottom/>
      <diagonal/>
    </border>
    <border>
      <left style="thin">
        <color theme="0" tint="-0.14990691854609822"/>
      </left>
      <right style="thin">
        <color theme="0" tint="-0.14990691854609822"/>
      </right>
      <top/>
      <bottom style="thin">
        <color theme="0" tint="-0.14990691854609822"/>
      </bottom>
      <diagonal/>
    </border>
    <border>
      <left/>
      <right/>
      <top/>
      <bottom style="thin">
        <color theme="0" tint="-0.14990691854609822"/>
      </bottom>
      <diagonal/>
    </border>
    <border>
      <left style="thin">
        <color theme="0" tint="-0.14993743705557422"/>
      </left>
      <right/>
      <top/>
      <bottom style="thin">
        <color theme="0" tint="-0.14990691854609822"/>
      </bottom>
      <diagonal/>
    </border>
    <border>
      <left/>
      <right/>
      <top/>
      <bottom style="thin">
        <color theme="0" tint="-0.14996795556505021"/>
      </bottom>
      <diagonal/>
    </border>
    <border>
      <left style="thin">
        <color theme="0" tint="-0.14990691854609822"/>
      </left>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bottom/>
      <diagonal/>
    </border>
    <border>
      <left style="thin">
        <color theme="0" tint="-0.14996795556505021"/>
      </left>
      <right/>
      <top/>
      <bottom style="thin">
        <color theme="0" tint="-0.14996795556505021"/>
      </bottom>
      <diagonal/>
    </border>
    <border>
      <left style="thin">
        <color theme="0" tint="-0.14993743705557422"/>
      </left>
      <right/>
      <top/>
      <bottom style="thin">
        <color theme="0" tint="-0.14996795556505021"/>
      </bottom>
      <diagonal/>
    </border>
    <border>
      <left/>
      <right style="thin">
        <color rgb="FF000000"/>
      </right>
      <top style="thin">
        <color auto="1"/>
      </top>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indexed="64"/>
      </right>
      <top/>
      <bottom style="thin">
        <color indexed="64"/>
      </bottom>
      <diagonal/>
    </border>
    <border>
      <left style="thin">
        <color rgb="FF000000"/>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4">
    <xf numFmtId="0" fontId="0" fillId="0" borderId="0"/>
    <xf numFmtId="0" fontId="10" fillId="0" borderId="0">
      <alignment vertical="top"/>
    </xf>
    <xf numFmtId="0" fontId="54" fillId="0" borderId="0"/>
    <xf numFmtId="0" fontId="65" fillId="0" borderId="0" applyNumberFormat="0" applyFill="0" applyBorder="0" applyAlignment="0" applyProtection="0"/>
  </cellStyleXfs>
  <cellXfs count="724">
    <xf numFmtId="0" fontId="0" fillId="0" borderId="0" xfId="0"/>
    <xf numFmtId="0" fontId="3" fillId="0" borderId="0" xfId="0" applyFont="1"/>
    <xf numFmtId="0" fontId="7" fillId="0" borderId="0" xfId="0" applyFont="1"/>
    <xf numFmtId="0" fontId="8" fillId="0" borderId="0" xfId="0" applyFont="1" applyAlignment="1">
      <alignment horizontal="center"/>
    </xf>
    <xf numFmtId="0" fontId="9" fillId="3" borderId="7" xfId="0" applyFont="1" applyFill="1" applyBorder="1"/>
    <xf numFmtId="164" fontId="11" fillId="3" borderId="1" xfId="1" applyNumberFormat="1" applyFont="1" applyFill="1" applyBorder="1" applyAlignment="1">
      <alignment horizontal="center" vertical="center"/>
    </xf>
    <xf numFmtId="0" fontId="2" fillId="3" borderId="7" xfId="0" applyFont="1" applyFill="1" applyBorder="1"/>
    <xf numFmtId="0" fontId="12" fillId="3" borderId="1" xfId="0" applyFont="1" applyFill="1" applyBorder="1" applyAlignment="1">
      <alignment horizontal="center"/>
    </xf>
    <xf numFmtId="0" fontId="11" fillId="3" borderId="1" xfId="0" applyFont="1" applyFill="1" applyBorder="1" applyAlignment="1">
      <alignment horizontal="center" vertical="center"/>
    </xf>
    <xf numFmtId="0" fontId="12" fillId="3" borderId="1" xfId="0" applyFont="1" applyFill="1" applyBorder="1" applyAlignment="1">
      <alignment vertical="center"/>
    </xf>
    <xf numFmtId="0" fontId="12" fillId="3" borderId="1" xfId="0" applyFont="1" applyFill="1" applyBorder="1" applyAlignment="1">
      <alignment horizontal="center" vertical="center"/>
    </xf>
    <xf numFmtId="0" fontId="13" fillId="3" borderId="1" xfId="0" applyFont="1" applyFill="1" applyBorder="1" applyAlignment="1">
      <alignment horizontal="left" vertical="center"/>
    </xf>
    <xf numFmtId="0" fontId="7" fillId="3" borderId="1" xfId="0" applyFont="1" applyFill="1" applyBorder="1"/>
    <xf numFmtId="0" fontId="14" fillId="0" borderId="0" xfId="0" applyFont="1"/>
    <xf numFmtId="164" fontId="11" fillId="0" borderId="0" xfId="1" applyNumberFormat="1" applyFont="1" applyAlignment="1">
      <alignment horizontal="center" vertical="center"/>
    </xf>
    <xf numFmtId="0" fontId="14" fillId="0" borderId="9" xfId="0" applyFont="1" applyBorder="1"/>
    <xf numFmtId="3" fontId="15" fillId="0" borderId="0" xfId="1" applyNumberFormat="1" applyFont="1" applyAlignment="1">
      <alignment horizontal="center" vertical="center"/>
    </xf>
    <xf numFmtId="0" fontId="7" fillId="0" borderId="0" xfId="0" applyFont="1" applyAlignment="1">
      <alignment horizontal="center"/>
    </xf>
    <xf numFmtId="0" fontId="15" fillId="0" borderId="0" xfId="1" applyFont="1" applyAlignment="1">
      <alignment horizontal="left" vertical="center"/>
    </xf>
    <xf numFmtId="0" fontId="16" fillId="0" borderId="0" xfId="1" applyFont="1" applyAlignment="1">
      <alignment horizontal="center" vertical="center"/>
    </xf>
    <xf numFmtId="0" fontId="7" fillId="0" borderId="10" xfId="0" applyFont="1" applyBorder="1" applyAlignment="1">
      <alignment horizontal="center"/>
    </xf>
    <xf numFmtId="0" fontId="13" fillId="0" borderId="0" xfId="0" applyFont="1" applyAlignment="1">
      <alignment horizontal="left" vertical="center"/>
    </xf>
    <xf numFmtId="0" fontId="7" fillId="0" borderId="10" xfId="0" applyFont="1" applyBorder="1"/>
    <xf numFmtId="0" fontId="11" fillId="0" borderId="0" xfId="0" applyFont="1"/>
    <xf numFmtId="0" fontId="11" fillId="0" borderId="9" xfId="1" applyFont="1" applyBorder="1" applyAlignment="1">
      <alignment horizontal="center" vertical="center"/>
    </xf>
    <xf numFmtId="0" fontId="7" fillId="0" borderId="9" xfId="0" applyFont="1" applyBorder="1" applyAlignment="1">
      <alignment horizontal="center"/>
    </xf>
    <xf numFmtId="0" fontId="7" fillId="0" borderId="9" xfId="0" applyFont="1" applyBorder="1"/>
    <xf numFmtId="0" fontId="15" fillId="4" borderId="0" xfId="1" applyFont="1" applyFill="1" applyAlignment="1">
      <alignment vertical="center"/>
    </xf>
    <xf numFmtId="0" fontId="16" fillId="4" borderId="0" xfId="1" applyFont="1" applyFill="1" applyAlignment="1">
      <alignment horizontal="center" vertical="center"/>
    </xf>
    <xf numFmtId="0" fontId="11" fillId="0" borderId="0" xfId="0" applyFont="1" applyAlignment="1">
      <alignment horizontal="center"/>
    </xf>
    <xf numFmtId="0" fontId="16" fillId="0" borderId="2" xfId="1" applyFont="1" applyBorder="1" applyAlignment="1">
      <alignment horizontal="left" vertical="center"/>
    </xf>
    <xf numFmtId="0" fontId="16" fillId="0" borderId="11" xfId="1" applyFont="1" applyBorder="1" applyAlignment="1">
      <alignment horizontal="center" vertical="center"/>
    </xf>
    <xf numFmtId="0" fontId="17" fillId="0" borderId="0" xfId="0" applyFont="1" applyAlignment="1">
      <alignment horizontal="center"/>
    </xf>
    <xf numFmtId="0" fontId="2" fillId="0" borderId="9" xfId="0" applyFont="1" applyBorder="1"/>
    <xf numFmtId="0" fontId="11" fillId="0" borderId="0" xfId="0" applyFont="1" applyAlignment="1">
      <alignment horizontal="left"/>
    </xf>
    <xf numFmtId="3" fontId="11" fillId="0" borderId="0" xfId="1" applyNumberFormat="1" applyFont="1" applyAlignment="1">
      <alignment horizontal="center" vertical="center"/>
    </xf>
    <xf numFmtId="0" fontId="18" fillId="0" borderId="9" xfId="0" applyFont="1" applyBorder="1"/>
    <xf numFmtId="0" fontId="18" fillId="0" borderId="0" xfId="0" applyFont="1"/>
    <xf numFmtId="0" fontId="18" fillId="0" borderId="0" xfId="0" applyFont="1" applyAlignment="1">
      <alignment horizontal="center"/>
    </xf>
    <xf numFmtId="0" fontId="5" fillId="0" borderId="0" xfId="0" applyFont="1" applyAlignment="1">
      <alignment vertical="center"/>
    </xf>
    <xf numFmtId="0" fontId="0" fillId="0" borderId="0" xfId="0" applyAlignment="1">
      <alignment horizontal="center"/>
    </xf>
    <xf numFmtId="0" fontId="19" fillId="0" borderId="9" xfId="0" applyFont="1" applyBorder="1" applyAlignment="1">
      <alignment horizontal="left"/>
    </xf>
    <xf numFmtId="16" fontId="0" fillId="0" borderId="0" xfId="0" quotePrefix="1" applyNumberFormat="1" applyAlignment="1">
      <alignment horizontal="center"/>
    </xf>
    <xf numFmtId="0" fontId="19" fillId="0" borderId="0" xfId="0" applyFont="1" applyAlignment="1">
      <alignment horizontal="center"/>
    </xf>
    <xf numFmtId="0" fontId="0" fillId="0" borderId="0" xfId="0" quotePrefix="1" applyAlignment="1">
      <alignment horizontal="center"/>
    </xf>
    <xf numFmtId="0" fontId="0" fillId="0" borderId="9" xfId="0" applyBorder="1"/>
    <xf numFmtId="0" fontId="19" fillId="0" borderId="12" xfId="0" applyFont="1" applyBorder="1" applyAlignment="1">
      <alignment horizontal="left"/>
    </xf>
    <xf numFmtId="0" fontId="0" fillId="0" borderId="12" xfId="0" applyBorder="1"/>
    <xf numFmtId="0" fontId="20" fillId="5" borderId="1" xfId="0" applyFont="1" applyFill="1" applyBorder="1"/>
    <xf numFmtId="0" fontId="20" fillId="5" borderId="2" xfId="0" applyFont="1" applyFill="1" applyBorder="1" applyAlignment="1">
      <alignment horizontal="center"/>
    </xf>
    <xf numFmtId="0" fontId="21" fillId="0" borderId="0" xfId="0" applyFont="1"/>
    <xf numFmtId="0" fontId="22" fillId="0" borderId="0" xfId="0" applyFont="1"/>
    <xf numFmtId="0" fontId="22" fillId="6" borderId="13" xfId="0" applyFont="1" applyFill="1" applyBorder="1" applyAlignment="1">
      <alignment horizontal="center" wrapText="1"/>
    </xf>
    <xf numFmtId="0" fontId="22" fillId="6" borderId="8" xfId="0" applyFont="1" applyFill="1" applyBorder="1" applyAlignment="1">
      <alignment horizontal="center" wrapText="1"/>
    </xf>
    <xf numFmtId="0" fontId="12" fillId="7" borderId="7" xfId="0" applyFont="1" applyFill="1" applyBorder="1" applyAlignment="1">
      <alignment horizontal="center" wrapText="1"/>
    </xf>
    <xf numFmtId="0" fontId="12" fillId="7" borderId="8" xfId="0" applyFont="1" applyFill="1" applyBorder="1" applyAlignment="1">
      <alignment horizontal="center" wrapText="1"/>
    </xf>
    <xf numFmtId="0" fontId="22" fillId="6" borderId="1" xfId="0" applyFont="1" applyFill="1" applyBorder="1" applyAlignment="1">
      <alignment horizontal="left" wrapText="1"/>
    </xf>
    <xf numFmtId="0" fontId="22" fillId="6" borderId="7" xfId="0" applyFont="1" applyFill="1" applyBorder="1" applyAlignment="1">
      <alignment horizontal="center" wrapText="1"/>
    </xf>
    <xf numFmtId="0" fontId="22" fillId="6" borderId="8" xfId="0" applyFont="1" applyFill="1" applyBorder="1"/>
    <xf numFmtId="0" fontId="22" fillId="6" borderId="13" xfId="0" applyFont="1" applyFill="1" applyBorder="1"/>
    <xf numFmtId="0" fontId="23" fillId="0" borderId="0" xfId="0" applyFont="1"/>
    <xf numFmtId="0" fontId="24" fillId="0" borderId="0" xfId="0" applyFont="1"/>
    <xf numFmtId="0" fontId="25" fillId="0" borderId="0" xfId="0" applyFont="1" applyAlignment="1">
      <alignment horizontal="center"/>
    </xf>
    <xf numFmtId="0" fontId="25" fillId="0" borderId="0" xfId="0" applyFont="1"/>
    <xf numFmtId="0" fontId="26" fillId="0" borderId="0" xfId="0" applyFont="1"/>
    <xf numFmtId="0" fontId="3" fillId="0" borderId="0" xfId="0" applyFont="1" applyAlignment="1">
      <alignment vertical="center"/>
    </xf>
    <xf numFmtId="0" fontId="26" fillId="0" borderId="0" xfId="0" applyFont="1" applyAlignment="1">
      <alignment horizontal="center"/>
    </xf>
    <xf numFmtId="0" fontId="27" fillId="0" borderId="0" xfId="0" applyFont="1" applyAlignment="1">
      <alignment vertical="center"/>
    </xf>
    <xf numFmtId="0" fontId="28" fillId="0" borderId="0" xfId="0" applyFont="1"/>
    <xf numFmtId="0" fontId="28" fillId="0" borderId="0" xfId="0" applyFont="1" applyAlignment="1">
      <alignment horizontal="center"/>
    </xf>
    <xf numFmtId="0" fontId="1" fillId="0" borderId="0" xfId="0" applyFont="1"/>
    <xf numFmtId="0" fontId="1" fillId="0" borderId="0" xfId="0" applyFont="1" applyAlignment="1">
      <alignment horizontal="center"/>
    </xf>
    <xf numFmtId="0" fontId="29" fillId="0" borderId="0" xfId="0" applyFont="1"/>
    <xf numFmtId="0" fontId="30" fillId="0" borderId="0" xfId="0" applyFont="1" applyAlignment="1">
      <alignment vertical="center"/>
    </xf>
    <xf numFmtId="0" fontId="24" fillId="0" borderId="0" xfId="0" applyFont="1" applyAlignment="1">
      <alignment horizontal="center" vertical="center"/>
    </xf>
    <xf numFmtId="0" fontId="31" fillId="0" borderId="0" xfId="0" applyFont="1"/>
    <xf numFmtId="0" fontId="31" fillId="0" borderId="0" xfId="0" applyFont="1" applyAlignment="1">
      <alignment horizontal="center"/>
    </xf>
    <xf numFmtId="0" fontId="24" fillId="0" borderId="0" xfId="0" applyFont="1" applyAlignment="1">
      <alignment horizontal="center"/>
    </xf>
    <xf numFmtId="0" fontId="29" fillId="0" borderId="0" xfId="0" applyFont="1" applyAlignment="1">
      <alignment horizontal="center"/>
    </xf>
    <xf numFmtId="0" fontId="33" fillId="0" borderId="0" xfId="0" applyFont="1"/>
    <xf numFmtId="0" fontId="33" fillId="0" borderId="0" xfId="0" applyFont="1" applyAlignment="1">
      <alignment horizontal="center"/>
    </xf>
    <xf numFmtId="0" fontId="34" fillId="0" borderId="0" xfId="0" applyFont="1"/>
    <xf numFmtId="0" fontId="33" fillId="0" borderId="0" xfId="0" applyFont="1" applyAlignment="1">
      <alignment vertical="center"/>
    </xf>
    <xf numFmtId="0" fontId="33" fillId="0" borderId="0" xfId="0" applyFont="1" applyAlignment="1">
      <alignment horizontal="center" vertical="center"/>
    </xf>
    <xf numFmtId="0" fontId="35" fillId="0" borderId="0" xfId="0" applyFont="1"/>
    <xf numFmtId="0" fontId="36" fillId="0" borderId="0" xfId="0" applyFont="1" applyAlignment="1">
      <alignment horizontal="center"/>
    </xf>
    <xf numFmtId="0" fontId="12" fillId="8" borderId="0" xfId="0" applyFont="1" applyFill="1" applyAlignment="1">
      <alignment horizontal="left"/>
    </xf>
    <xf numFmtId="0" fontId="37" fillId="0" borderId="0" xfId="0" applyFont="1" applyAlignment="1">
      <alignment horizontal="center"/>
    </xf>
    <xf numFmtId="0" fontId="2" fillId="0" borderId="0" xfId="0" applyFont="1" applyAlignment="1">
      <alignment horizontal="left"/>
    </xf>
    <xf numFmtId="0" fontId="5" fillId="0" borderId="0" xfId="0" applyFont="1" applyAlignment="1">
      <alignment horizontal="center"/>
    </xf>
    <xf numFmtId="0" fontId="5" fillId="0" borderId="0" xfId="0" applyFont="1" applyAlignment="1">
      <alignment horizontal="left" wrapText="1"/>
    </xf>
    <xf numFmtId="0" fontId="5" fillId="0" borderId="0" xfId="0" applyFont="1"/>
    <xf numFmtId="0" fontId="5" fillId="0" borderId="0" xfId="0" applyFont="1" applyAlignment="1">
      <alignment wrapText="1"/>
    </xf>
    <xf numFmtId="0" fontId="12" fillId="8" borderId="1" xfId="0" applyFont="1" applyFill="1" applyBorder="1"/>
    <xf numFmtId="0" fontId="12" fillId="8" borderId="8" xfId="0" applyFont="1" applyFill="1" applyBorder="1"/>
    <xf numFmtId="0" fontId="11" fillId="0" borderId="0" xfId="0" applyFont="1" applyAlignment="1">
      <alignment horizontal="center" vertical="center"/>
    </xf>
    <xf numFmtId="0" fontId="38" fillId="0" borderId="0" xfId="0" applyFont="1" applyAlignment="1">
      <alignment horizontal="center" vertical="center"/>
    </xf>
    <xf numFmtId="0" fontId="12" fillId="7" borderId="9" xfId="0" applyFont="1" applyFill="1" applyBorder="1" applyAlignment="1">
      <alignment horizontal="left"/>
    </xf>
    <xf numFmtId="0" fontId="12" fillId="7" borderId="0" xfId="0" applyFont="1" applyFill="1" applyAlignment="1">
      <alignment horizontal="left"/>
    </xf>
    <xf numFmtId="0" fontId="12" fillId="7" borderId="4" xfId="0" applyFont="1" applyFill="1" applyBorder="1" applyAlignment="1">
      <alignment horizontal="left"/>
    </xf>
    <xf numFmtId="0" fontId="12" fillId="7" borderId="16" xfId="0" applyFont="1" applyFill="1" applyBorder="1" applyAlignment="1">
      <alignment horizontal="left"/>
    </xf>
    <xf numFmtId="0" fontId="12" fillId="7" borderId="0" xfId="0" applyFont="1" applyFill="1" applyAlignment="1">
      <alignment horizontal="left" wrapText="1"/>
    </xf>
    <xf numFmtId="0" fontId="7" fillId="0" borderId="1" xfId="0" applyFont="1" applyBorder="1" applyAlignment="1">
      <alignment wrapText="1"/>
    </xf>
    <xf numFmtId="0" fontId="32" fillId="0" borderId="0" xfId="0" applyFont="1"/>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28" fillId="0" borderId="0" xfId="0" applyFont="1" applyAlignment="1">
      <alignment vertical="center"/>
    </xf>
    <xf numFmtId="0" fontId="4" fillId="7" borderId="0" xfId="0" applyFont="1" applyFill="1" applyAlignment="1">
      <alignment horizontal="center"/>
    </xf>
    <xf numFmtId="0" fontId="5" fillId="0" borderId="9" xfId="0" applyFont="1" applyBorder="1" applyAlignment="1">
      <alignment horizontal="center" vertical="center"/>
    </xf>
    <xf numFmtId="0" fontId="41" fillId="0" borderId="0" xfId="0" applyFont="1"/>
    <xf numFmtId="0" fontId="11" fillId="0" borderId="0" xfId="0" applyFont="1" applyAlignment="1">
      <alignment vertical="center"/>
    </xf>
    <xf numFmtId="0" fontId="0" fillId="0" borderId="0" xfId="0" applyAlignment="1">
      <alignment horizontal="left"/>
    </xf>
    <xf numFmtId="0" fontId="42" fillId="0" borderId="0" xfId="0" applyFont="1"/>
    <xf numFmtId="0" fontId="43" fillId="0" borderId="0" xfId="0" applyFont="1"/>
    <xf numFmtId="0" fontId="44" fillId="0" borderId="0" xfId="0" applyFont="1"/>
    <xf numFmtId="0" fontId="45" fillId="0" borderId="0" xfId="0" applyFont="1"/>
    <xf numFmtId="0" fontId="46" fillId="0" borderId="0" xfId="0" applyFont="1"/>
    <xf numFmtId="0" fontId="47" fillId="0" borderId="0" xfId="0" applyFont="1"/>
    <xf numFmtId="0" fontId="44" fillId="0" borderId="0" xfId="0" applyFont="1" applyAlignment="1">
      <alignment vertical="center"/>
    </xf>
    <xf numFmtId="0" fontId="44" fillId="0" borderId="0" xfId="0" applyFont="1" applyAlignment="1">
      <alignment horizontal="center" vertical="center"/>
    </xf>
    <xf numFmtId="0" fontId="28" fillId="0" borderId="0" xfId="0" applyFont="1" applyAlignment="1">
      <alignment horizontal="center" vertical="center"/>
    </xf>
    <xf numFmtId="0" fontId="48" fillId="0" borderId="0" xfId="0" applyFont="1" applyAlignment="1">
      <alignment vertical="center"/>
    </xf>
    <xf numFmtId="0" fontId="17" fillId="0" borderId="0" xfId="0" applyFont="1" applyAlignment="1">
      <alignment vertical="center"/>
    </xf>
    <xf numFmtId="0" fontId="48" fillId="0" borderId="2" xfId="0" applyFont="1" applyBorder="1" applyAlignment="1">
      <alignment vertical="center"/>
    </xf>
    <xf numFmtId="0" fontId="5" fillId="0" borderId="2" xfId="0" applyFont="1" applyBorder="1" applyAlignment="1">
      <alignment horizontal="center" vertical="center"/>
    </xf>
    <xf numFmtId="0" fontId="20" fillId="5" borderId="10" xfId="0" applyFont="1" applyFill="1" applyBorder="1" applyAlignment="1">
      <alignment horizontal="left"/>
    </xf>
    <xf numFmtId="0" fontId="20" fillId="5" borderId="2" xfId="0" applyFont="1" applyFill="1" applyBorder="1" applyAlignment="1">
      <alignment horizontal="left"/>
    </xf>
    <xf numFmtId="0" fontId="20" fillId="5" borderId="2" xfId="0" applyFont="1" applyFill="1" applyBorder="1"/>
    <xf numFmtId="0" fontId="20" fillId="5" borderId="10" xfId="0" applyFont="1" applyFill="1" applyBorder="1" applyAlignment="1">
      <alignment horizontal="center"/>
    </xf>
    <xf numFmtId="0" fontId="22" fillId="0" borderId="1" xfId="0" applyFont="1" applyBorder="1"/>
    <xf numFmtId="0" fontId="17" fillId="0" borderId="1" xfId="0" applyFont="1" applyBorder="1" applyAlignment="1">
      <alignment horizontal="center"/>
    </xf>
    <xf numFmtId="0" fontId="17" fillId="0" borderId="8" xfId="0" applyFont="1" applyBorder="1" applyAlignment="1">
      <alignment horizontal="center"/>
    </xf>
    <xf numFmtId="0" fontId="7" fillId="0" borderId="2" xfId="0" applyFont="1" applyBorder="1"/>
    <xf numFmtId="0" fontId="7" fillId="0" borderId="2" xfId="0" applyFont="1" applyBorder="1" applyAlignment="1">
      <alignment horizontal="center"/>
    </xf>
    <xf numFmtId="0" fontId="17" fillId="0" borderId="2" xfId="0" applyFont="1" applyBorder="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40" fillId="0" borderId="0" xfId="0" applyFont="1" applyAlignment="1">
      <alignment horizontal="center" vertical="center"/>
    </xf>
    <xf numFmtId="0" fontId="39" fillId="0" borderId="0" xfId="0" applyFont="1" applyAlignment="1">
      <alignment vertical="center"/>
    </xf>
    <xf numFmtId="0" fontId="39" fillId="0" borderId="0" xfId="0" applyFont="1" applyAlignment="1">
      <alignment horizontal="center" vertical="center"/>
    </xf>
    <xf numFmtId="0" fontId="40" fillId="0" borderId="0" xfId="0" applyFont="1" applyAlignment="1">
      <alignment vertical="center"/>
    </xf>
    <xf numFmtId="0" fontId="49" fillId="0" borderId="0" xfId="0" applyFont="1" applyAlignment="1">
      <alignment vertical="center"/>
    </xf>
    <xf numFmtId="0" fontId="50" fillId="0" borderId="0" xfId="0" applyFont="1" applyAlignment="1">
      <alignment vertical="center"/>
    </xf>
    <xf numFmtId="0" fontId="17" fillId="0" borderId="0" xfId="0" applyFont="1" applyAlignment="1">
      <alignment horizontal="center" vertical="center"/>
    </xf>
    <xf numFmtId="0" fontId="51" fillId="0" borderId="0" xfId="0" applyFont="1" applyAlignment="1">
      <alignment vertical="center"/>
    </xf>
    <xf numFmtId="0" fontId="52" fillId="0" borderId="0" xfId="0" applyFont="1" applyAlignment="1">
      <alignment vertical="center"/>
    </xf>
    <xf numFmtId="0" fontId="52"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53" fillId="0" borderId="0" xfId="0" applyFont="1" applyAlignment="1">
      <alignment vertical="center"/>
    </xf>
    <xf numFmtId="0" fontId="5" fillId="0" borderId="0" xfId="0" applyFont="1" applyAlignment="1">
      <alignment horizontal="center" wrapText="1"/>
    </xf>
    <xf numFmtId="0" fontId="22" fillId="6" borderId="1" xfId="0" applyFont="1" applyFill="1" applyBorder="1" applyAlignment="1">
      <alignment horizontal="center" wrapText="1"/>
    </xf>
    <xf numFmtId="0" fontId="39" fillId="0" borderId="9" xfId="0" applyFont="1" applyBorder="1" applyAlignment="1">
      <alignment vertical="center"/>
    </xf>
    <xf numFmtId="0" fontId="22" fillId="6" borderId="7" xfId="0" applyFont="1" applyFill="1" applyBorder="1" applyAlignment="1">
      <alignment horizontal="left" wrapText="1"/>
    </xf>
    <xf numFmtId="0" fontId="52" fillId="0" borderId="0" xfId="0" applyFont="1"/>
    <xf numFmtId="0" fontId="4" fillId="7" borderId="17" xfId="0" applyFont="1" applyFill="1" applyBorder="1" applyAlignment="1">
      <alignment horizontal="center"/>
    </xf>
    <xf numFmtId="0" fontId="12" fillId="8" borderId="21" xfId="0" applyFont="1" applyFill="1" applyBorder="1"/>
    <xf numFmtId="0" fontId="34" fillId="11" borderId="24" xfId="0" applyFont="1" applyFill="1" applyBorder="1"/>
    <xf numFmtId="0" fontId="34" fillId="11" borderId="21" xfId="0" applyFont="1" applyFill="1" applyBorder="1"/>
    <xf numFmtId="0" fontId="25" fillId="11" borderId="21" xfId="0" applyFont="1" applyFill="1" applyBorder="1"/>
    <xf numFmtId="0" fontId="25" fillId="11" borderId="22" xfId="0" applyFont="1" applyFill="1" applyBorder="1"/>
    <xf numFmtId="0" fontId="34" fillId="11" borderId="26" xfId="0" applyFont="1" applyFill="1" applyBorder="1"/>
    <xf numFmtId="0" fontId="7" fillId="2" borderId="0" xfId="0" applyFont="1" applyFill="1"/>
    <xf numFmtId="0" fontId="0" fillId="0" borderId="16" xfId="0" applyBorder="1"/>
    <xf numFmtId="0" fontId="5" fillId="0" borderId="16" xfId="0" applyFont="1" applyBorder="1" applyAlignment="1">
      <alignment horizontal="center" vertical="center"/>
    </xf>
    <xf numFmtId="0" fontId="17" fillId="0" borderId="16" xfId="0" applyFont="1" applyBorder="1" applyAlignment="1">
      <alignment vertical="center"/>
    </xf>
    <xf numFmtId="0" fontId="39" fillId="0" borderId="16" xfId="0" applyFont="1" applyBorder="1" applyAlignment="1">
      <alignment vertical="center"/>
    </xf>
    <xf numFmtId="0" fontId="22" fillId="0" borderId="16" xfId="0" applyFont="1" applyBorder="1" applyAlignment="1">
      <alignment vertical="center"/>
    </xf>
    <xf numFmtId="0" fontId="5" fillId="0" borderId="16" xfId="0" applyFont="1" applyBorder="1" applyAlignment="1">
      <alignment vertical="center"/>
    </xf>
    <xf numFmtId="0" fontId="12" fillId="0" borderId="16" xfId="0" applyFont="1" applyBorder="1" applyAlignment="1">
      <alignment vertical="center"/>
    </xf>
    <xf numFmtId="0" fontId="40" fillId="0" borderId="9" xfId="0" applyFont="1" applyBorder="1" applyAlignment="1">
      <alignment vertical="center"/>
    </xf>
    <xf numFmtId="0" fontId="40" fillId="0" borderId="16" xfId="0" applyFont="1" applyBorder="1" applyAlignment="1">
      <alignment vertical="center"/>
    </xf>
    <xf numFmtId="0" fontId="0" fillId="0" borderId="5" xfId="0" applyBorder="1"/>
    <xf numFmtId="0" fontId="7" fillId="0" borderId="5" xfId="0" applyFont="1" applyBorder="1" applyAlignment="1">
      <alignment horizontal="center"/>
    </xf>
    <xf numFmtId="0" fontId="39" fillId="0" borderId="5" xfId="0" applyFont="1" applyBorder="1" applyAlignment="1">
      <alignment horizontal="center" vertical="center"/>
    </xf>
    <xf numFmtId="0" fontId="11" fillId="0" borderId="5" xfId="0" applyFont="1" applyBorder="1" applyAlignment="1">
      <alignment horizontal="center"/>
    </xf>
    <xf numFmtId="0" fontId="40" fillId="0" borderId="5" xfId="0" applyFont="1" applyBorder="1" applyAlignment="1">
      <alignment horizontal="center" vertical="center"/>
    </xf>
    <xf numFmtId="0" fontId="40" fillId="0" borderId="5" xfId="0" applyFont="1" applyBorder="1" applyAlignment="1">
      <alignment vertical="center"/>
    </xf>
    <xf numFmtId="0" fontId="22" fillId="6" borderId="1" xfId="0" applyFont="1" applyFill="1" applyBorder="1" applyAlignment="1">
      <alignment horizontal="left"/>
    </xf>
    <xf numFmtId="0" fontId="22" fillId="9" borderId="13" xfId="0" applyFont="1" applyFill="1" applyBorder="1" applyAlignment="1">
      <alignment horizontal="center"/>
    </xf>
    <xf numFmtId="0" fontId="12" fillId="7" borderId="1" xfId="0" applyFont="1" applyFill="1" applyBorder="1" applyAlignment="1">
      <alignment wrapText="1"/>
    </xf>
    <xf numFmtId="0" fontId="0" fillId="0" borderId="1" xfId="0" applyBorder="1"/>
    <xf numFmtId="0" fontId="22" fillId="6" borderId="27" xfId="0" applyFont="1" applyFill="1" applyBorder="1" applyAlignment="1">
      <alignment horizontal="center" wrapText="1"/>
    </xf>
    <xf numFmtId="0" fontId="7" fillId="0" borderId="9" xfId="0" applyFont="1" applyBorder="1" applyAlignment="1">
      <alignment horizontal="center" vertical="center"/>
    </xf>
    <xf numFmtId="0" fontId="40" fillId="0" borderId="16" xfId="0" applyFont="1" applyBorder="1" applyAlignment="1">
      <alignment horizontal="center" vertical="center"/>
    </xf>
    <xf numFmtId="0" fontId="11" fillId="0" borderId="16" xfId="0" applyFont="1" applyBorder="1" applyAlignment="1">
      <alignment horizontal="center" vertical="center"/>
    </xf>
    <xf numFmtId="0" fontId="7" fillId="0" borderId="16" xfId="0" applyFont="1" applyBorder="1" applyAlignment="1">
      <alignment horizontal="center"/>
    </xf>
    <xf numFmtId="0" fontId="6" fillId="0" borderId="16" xfId="0" applyFont="1" applyBorder="1" applyAlignment="1">
      <alignment horizontal="center" vertical="center"/>
    </xf>
    <xf numFmtId="0" fontId="5" fillId="0" borderId="10" xfId="0" applyFont="1" applyBorder="1" applyAlignment="1">
      <alignment horizontal="center" vertical="center"/>
    </xf>
    <xf numFmtId="0" fontId="40" fillId="0" borderId="9" xfId="0" applyFont="1" applyBorder="1" applyAlignment="1">
      <alignment horizontal="center" vertical="center"/>
    </xf>
    <xf numFmtId="0" fontId="11" fillId="0" borderId="9" xfId="0" applyFont="1" applyBorder="1" applyAlignment="1">
      <alignment horizontal="center" vertical="center"/>
    </xf>
    <xf numFmtId="0" fontId="20" fillId="5" borderId="10" xfId="0" applyFont="1" applyFill="1" applyBorder="1"/>
    <xf numFmtId="0" fontId="11" fillId="0" borderId="9" xfId="0" applyFont="1" applyBorder="1" applyAlignment="1">
      <alignment vertical="center"/>
    </xf>
    <xf numFmtId="0" fontId="0" fillId="9" borderId="0" xfId="0" applyFill="1" applyAlignment="1">
      <alignment horizontal="center"/>
    </xf>
    <xf numFmtId="0" fontId="55" fillId="6" borderId="0" xfId="0" applyFont="1" applyFill="1"/>
    <xf numFmtId="0" fontId="2" fillId="6" borderId="0" xfId="0" applyFont="1" applyFill="1" applyAlignment="1">
      <alignment horizontal="right"/>
    </xf>
    <xf numFmtId="0" fontId="7" fillId="9" borderId="0" xfId="0" applyFont="1" applyFill="1"/>
    <xf numFmtId="0" fontId="2" fillId="0" borderId="0" xfId="0" applyFont="1"/>
    <xf numFmtId="0" fontId="56" fillId="0" borderId="0" xfId="2" applyFont="1"/>
    <xf numFmtId="0" fontId="7" fillId="6" borderId="4" xfId="0" applyFont="1" applyFill="1" applyBorder="1" applyAlignment="1">
      <alignment horizontal="center"/>
    </xf>
    <xf numFmtId="0" fontId="7" fillId="6" borderId="5" xfId="0" applyFont="1" applyFill="1" applyBorder="1" applyAlignment="1">
      <alignment horizontal="center"/>
    </xf>
    <xf numFmtId="0" fontId="57" fillId="0" borderId="10" xfId="0" applyFont="1" applyBorder="1" applyAlignment="1">
      <alignment vertical="center"/>
    </xf>
    <xf numFmtId="0" fontId="54" fillId="0" borderId="0" xfId="2"/>
    <xf numFmtId="0" fontId="37" fillId="0" borderId="0" xfId="2" applyFont="1"/>
    <xf numFmtId="0" fontId="54" fillId="0" borderId="0" xfId="2" applyAlignment="1">
      <alignment horizontal="center"/>
    </xf>
    <xf numFmtId="0" fontId="59" fillId="0" borderId="0" xfId="2" applyFont="1"/>
    <xf numFmtId="0" fontId="60" fillId="0" borderId="0" xfId="2" applyFont="1"/>
    <xf numFmtId="0" fontId="60" fillId="0" borderId="0" xfId="2" applyFont="1" applyAlignment="1">
      <alignment horizontal="center"/>
    </xf>
    <xf numFmtId="0" fontId="61" fillId="0" borderId="0" xfId="2" applyFont="1"/>
    <xf numFmtId="0" fontId="62" fillId="0" borderId="0" xfId="2" applyFont="1" applyAlignment="1">
      <alignment horizontal="right" vertical="center"/>
    </xf>
    <xf numFmtId="0" fontId="62" fillId="0" borderId="0" xfId="2" applyFont="1" applyAlignment="1">
      <alignment vertical="center"/>
    </xf>
    <xf numFmtId="0" fontId="63" fillId="0" borderId="0" xfId="2" applyFont="1" applyAlignment="1">
      <alignment vertical="center"/>
    </xf>
    <xf numFmtId="0" fontId="64" fillId="0" borderId="0" xfId="2" applyFont="1" applyAlignment="1">
      <alignment vertical="center"/>
    </xf>
    <xf numFmtId="0" fontId="67" fillId="0" borderId="0" xfId="2" applyFont="1" applyAlignment="1">
      <alignment horizontal="center" vertical="center"/>
    </xf>
    <xf numFmtId="0" fontId="71" fillId="0" borderId="0" xfId="2" applyFont="1"/>
    <xf numFmtId="0" fontId="60" fillId="6" borderId="28" xfId="2" applyFont="1" applyFill="1" applyBorder="1"/>
    <xf numFmtId="0" fontId="72" fillId="6" borderId="29" xfId="2" applyFont="1" applyFill="1" applyBorder="1" applyAlignment="1">
      <alignment horizontal="center" vertical="center"/>
    </xf>
    <xf numFmtId="0" fontId="60" fillId="6" borderId="28" xfId="2" applyFont="1" applyFill="1" applyBorder="1" applyProtection="1">
      <protection locked="0"/>
    </xf>
    <xf numFmtId="0" fontId="72" fillId="6" borderId="29" xfId="2" applyFont="1" applyFill="1" applyBorder="1"/>
    <xf numFmtId="0" fontId="73" fillId="6" borderId="29" xfId="2" applyFont="1" applyFill="1" applyBorder="1" applyAlignment="1">
      <alignment vertical="center"/>
    </xf>
    <xf numFmtId="0" fontId="73" fillId="6" borderId="30" xfId="2" applyFont="1" applyFill="1" applyBorder="1" applyAlignment="1">
      <alignment vertical="center"/>
    </xf>
    <xf numFmtId="0" fontId="61" fillId="0" borderId="0" xfId="2" applyFont="1" applyAlignment="1">
      <alignment vertical="center"/>
    </xf>
    <xf numFmtId="0" fontId="71" fillId="0" borderId="31" xfId="2" applyFont="1" applyBorder="1" applyAlignment="1">
      <alignment vertical="center"/>
    </xf>
    <xf numFmtId="0" fontId="38" fillId="13" borderId="32" xfId="2" applyFont="1" applyFill="1" applyBorder="1" applyAlignment="1">
      <alignment horizontal="center" vertical="center"/>
    </xf>
    <xf numFmtId="0" fontId="71" fillId="0" borderId="31" xfId="2" applyFont="1" applyBorder="1" applyAlignment="1" applyProtection="1">
      <alignment vertical="center"/>
      <protection locked="0"/>
    </xf>
    <xf numFmtId="0" fontId="75" fillId="13" borderId="0" xfId="2" applyFont="1" applyFill="1" applyAlignment="1">
      <alignment vertical="center"/>
    </xf>
    <xf numFmtId="0" fontId="75" fillId="13" borderId="33" xfId="2" applyFont="1" applyFill="1" applyBorder="1" applyAlignment="1">
      <alignment vertical="center"/>
    </xf>
    <xf numFmtId="0" fontId="60" fillId="6" borderId="31" xfId="2" applyFont="1" applyFill="1" applyBorder="1" applyProtection="1">
      <protection locked="0"/>
    </xf>
    <xf numFmtId="0" fontId="72" fillId="6" borderId="0" xfId="2" applyFont="1" applyFill="1"/>
    <xf numFmtId="0" fontId="73" fillId="6" borderId="0" xfId="2" applyFont="1" applyFill="1" applyAlignment="1">
      <alignment vertical="center"/>
    </xf>
    <xf numFmtId="0" fontId="73" fillId="6" borderId="33" xfId="2" applyFont="1" applyFill="1" applyBorder="1" applyAlignment="1">
      <alignment vertical="center"/>
    </xf>
    <xf numFmtId="0" fontId="75" fillId="0" borderId="0" xfId="2" applyFont="1" applyAlignment="1">
      <alignment vertical="center"/>
    </xf>
    <xf numFmtId="0" fontId="37" fillId="13" borderId="0" xfId="2" applyFont="1" applyFill="1" applyAlignment="1">
      <alignment horizontal="center" vertical="center" wrapText="1"/>
    </xf>
    <xf numFmtId="0" fontId="73" fillId="6" borderId="0" xfId="2" applyFont="1" applyFill="1" applyAlignment="1">
      <alignment horizontal="center" vertical="center"/>
    </xf>
    <xf numFmtId="0" fontId="58" fillId="0" borderId="16" xfId="2" applyFont="1" applyBorder="1" applyAlignment="1">
      <alignment vertical="top"/>
    </xf>
    <xf numFmtId="0" fontId="71" fillId="0" borderId="34" xfId="2" applyFont="1" applyBorder="1" applyAlignment="1">
      <alignment vertical="center"/>
    </xf>
    <xf numFmtId="0" fontId="37" fillId="13" borderId="35" xfId="2" applyFont="1" applyFill="1" applyBorder="1" applyAlignment="1">
      <alignment horizontal="center" vertical="center" wrapText="1"/>
    </xf>
    <xf numFmtId="0" fontId="38" fillId="13" borderId="35" xfId="2" applyFont="1" applyFill="1" applyBorder="1" applyAlignment="1">
      <alignment horizontal="center" vertical="center"/>
    </xf>
    <xf numFmtId="0" fontId="71" fillId="0" borderId="34" xfId="2" applyFont="1" applyBorder="1" applyAlignment="1" applyProtection="1">
      <alignment vertical="center"/>
      <protection locked="0"/>
    </xf>
    <xf numFmtId="0" fontId="75" fillId="13" borderId="35" xfId="2" applyFont="1" applyFill="1" applyBorder="1" applyAlignment="1">
      <alignment vertical="center"/>
    </xf>
    <xf numFmtId="0" fontId="75" fillId="13" borderId="36" xfId="2" applyFont="1" applyFill="1" applyBorder="1" applyAlignment="1">
      <alignment vertical="center"/>
    </xf>
    <xf numFmtId="0" fontId="67" fillId="14" borderId="37" xfId="2" applyFont="1" applyFill="1" applyBorder="1" applyAlignment="1">
      <alignment horizontal="center" vertical="center"/>
    </xf>
    <xf numFmtId="0" fontId="67" fillId="14" borderId="0" xfId="2" applyFont="1" applyFill="1" applyAlignment="1">
      <alignment horizontal="center" vertical="center"/>
    </xf>
    <xf numFmtId="0" fontId="67" fillId="14" borderId="38" xfId="2" applyFont="1" applyFill="1" applyBorder="1" applyAlignment="1">
      <alignment horizontal="center" vertical="center"/>
    </xf>
    <xf numFmtId="0" fontId="67" fillId="14" borderId="0" xfId="2" applyFont="1" applyFill="1" applyAlignment="1">
      <alignment vertical="center"/>
    </xf>
    <xf numFmtId="0" fontId="67" fillId="14" borderId="39" xfId="2" applyFont="1" applyFill="1" applyBorder="1" applyAlignment="1">
      <alignment horizontal="center" vertical="center"/>
    </xf>
    <xf numFmtId="0" fontId="67" fillId="14" borderId="0" xfId="2" applyFont="1" applyFill="1" applyAlignment="1">
      <alignment horizontal="left" vertical="center" indent="1"/>
    </xf>
    <xf numFmtId="0" fontId="67" fillId="14" borderId="0" xfId="2" applyFont="1" applyFill="1" applyAlignment="1">
      <alignment horizontal="left" vertical="center"/>
    </xf>
    <xf numFmtId="0" fontId="60" fillId="6" borderId="40" xfId="2" applyFont="1" applyFill="1" applyBorder="1"/>
    <xf numFmtId="0" fontId="72" fillId="6" borderId="41" xfId="2" applyFont="1" applyFill="1" applyBorder="1" applyAlignment="1">
      <alignment horizontal="center"/>
    </xf>
    <xf numFmtId="0" fontId="60" fillId="6" borderId="40" xfId="2" applyFont="1" applyFill="1" applyBorder="1" applyProtection="1">
      <protection locked="0"/>
    </xf>
    <xf numFmtId="0" fontId="72" fillId="6" borderId="41" xfId="2" applyFont="1" applyFill="1" applyBorder="1"/>
    <xf numFmtId="0" fontId="72" fillId="6" borderId="42" xfId="2" applyFont="1" applyFill="1" applyBorder="1"/>
    <xf numFmtId="0" fontId="73" fillId="6" borderId="30" xfId="2" applyFont="1" applyFill="1" applyBorder="1"/>
    <xf numFmtId="0" fontId="58" fillId="0" borderId="16" xfId="2" applyFont="1" applyBorder="1" applyAlignment="1">
      <alignment vertical="top" wrapText="1"/>
    </xf>
    <xf numFmtId="0" fontId="80" fillId="0" borderId="0" xfId="2" applyFont="1"/>
    <xf numFmtId="0" fontId="80" fillId="6" borderId="28" xfId="2" applyFont="1" applyFill="1" applyBorder="1"/>
    <xf numFmtId="0" fontId="73" fillId="6" borderId="29" xfId="2" applyFont="1" applyFill="1" applyBorder="1" applyAlignment="1">
      <alignment horizontal="center" vertical="center"/>
    </xf>
    <xf numFmtId="0" fontId="73" fillId="6" borderId="44" xfId="2" applyFont="1" applyFill="1" applyBorder="1" applyAlignment="1">
      <alignment horizontal="center" vertical="center"/>
    </xf>
    <xf numFmtId="0" fontId="80" fillId="6" borderId="28" xfId="2" applyFont="1" applyFill="1" applyBorder="1" applyProtection="1">
      <protection locked="0"/>
    </xf>
    <xf numFmtId="0" fontId="73" fillId="6" borderId="29" xfId="2" applyFont="1" applyFill="1" applyBorder="1"/>
    <xf numFmtId="0" fontId="73" fillId="6" borderId="45" xfId="2" applyFont="1" applyFill="1" applyBorder="1"/>
    <xf numFmtId="0" fontId="80" fillId="6" borderId="31" xfId="2" applyFont="1" applyFill="1" applyBorder="1" applyAlignment="1">
      <alignment vertical="center"/>
    </xf>
    <xf numFmtId="0" fontId="80" fillId="6" borderId="31" xfId="2" applyFont="1" applyFill="1" applyBorder="1" applyAlignment="1" applyProtection="1">
      <alignment vertical="center"/>
      <protection locked="0"/>
    </xf>
    <xf numFmtId="0" fontId="73" fillId="6" borderId="0" xfId="2" applyFont="1" applyFill="1"/>
    <xf numFmtId="0" fontId="71" fillId="13" borderId="0" xfId="2" applyFont="1" applyFill="1" applyAlignment="1">
      <alignment vertical="center"/>
    </xf>
    <xf numFmtId="0" fontId="73" fillId="6" borderId="29" xfId="2" applyFont="1" applyFill="1" applyBorder="1" applyAlignment="1">
      <alignment horizontal="center"/>
    </xf>
    <xf numFmtId="0" fontId="78" fillId="6" borderId="29" xfId="2" applyFont="1" applyFill="1" applyBorder="1" applyAlignment="1">
      <alignment horizontal="left" vertical="center"/>
    </xf>
    <xf numFmtId="0" fontId="71" fillId="0" borderId="0" xfId="2" applyFont="1" applyAlignment="1">
      <alignment vertical="center"/>
    </xf>
    <xf numFmtId="0" fontId="75" fillId="13" borderId="46" xfId="2" applyFont="1" applyFill="1" applyBorder="1" applyAlignment="1">
      <alignment vertical="center"/>
    </xf>
    <xf numFmtId="0" fontId="80" fillId="0" borderId="0" xfId="2" applyFont="1" applyAlignment="1">
      <alignment vertical="center"/>
    </xf>
    <xf numFmtId="0" fontId="67" fillId="14" borderId="47" xfId="2" applyFont="1" applyFill="1" applyBorder="1" applyAlignment="1">
      <alignment horizontal="center" vertical="center"/>
    </xf>
    <xf numFmtId="0" fontId="67" fillId="14" borderId="43" xfId="2" applyFont="1" applyFill="1" applyBorder="1" applyAlignment="1">
      <alignment horizontal="center" vertical="center"/>
    </xf>
    <xf numFmtId="0" fontId="67" fillId="14" borderId="43" xfId="2" applyFont="1" applyFill="1" applyBorder="1" applyAlignment="1">
      <alignment vertical="center"/>
    </xf>
    <xf numFmtId="0" fontId="67" fillId="14" borderId="48" xfId="2" applyFont="1" applyFill="1" applyBorder="1" applyAlignment="1">
      <alignment horizontal="center" vertical="center"/>
    </xf>
    <xf numFmtId="0" fontId="67" fillId="14" borderId="31" xfId="2" applyFont="1" applyFill="1" applyBorder="1"/>
    <xf numFmtId="0" fontId="67" fillId="14" borderId="0" xfId="2" applyFont="1" applyFill="1" applyAlignment="1">
      <alignment vertical="top"/>
    </xf>
    <xf numFmtId="0" fontId="67" fillId="14" borderId="0" xfId="2" applyFont="1" applyFill="1" applyAlignment="1">
      <alignment horizontal="left" vertical="top"/>
    </xf>
    <xf numFmtId="0" fontId="67" fillId="14" borderId="39" xfId="2" applyFont="1" applyFill="1" applyBorder="1" applyAlignment="1">
      <alignment horizontal="left" indent="1"/>
    </xf>
    <xf numFmtId="0" fontId="67" fillId="14" borderId="0" xfId="2" applyFont="1" applyFill="1" applyAlignment="1">
      <alignment horizontal="left" indent="1"/>
    </xf>
    <xf numFmtId="0" fontId="81" fillId="0" borderId="0" xfId="2" applyFont="1" applyAlignment="1">
      <alignment horizontal="left" vertical="center"/>
    </xf>
    <xf numFmtId="0" fontId="72" fillId="0" borderId="0" xfId="2" applyFont="1" applyAlignment="1">
      <alignment horizontal="left" vertical="center"/>
    </xf>
    <xf numFmtId="0" fontId="56" fillId="0" borderId="0" xfId="2" applyFont="1" applyAlignment="1">
      <alignment horizontal="left" vertical="center"/>
    </xf>
    <xf numFmtId="0" fontId="82" fillId="0" borderId="0" xfId="2" applyFont="1" applyAlignment="1">
      <alignment horizontal="left" vertical="center" indent="3"/>
    </xf>
    <xf numFmtId="0" fontId="56" fillId="0" borderId="0" xfId="2" applyFont="1" applyAlignment="1">
      <alignment horizontal="right" vertical="center"/>
    </xf>
    <xf numFmtId="0" fontId="83" fillId="12" borderId="0" xfId="2" applyFont="1" applyFill="1" applyAlignment="1">
      <alignment vertical="center"/>
    </xf>
    <xf numFmtId="0" fontId="54" fillId="12" borderId="0" xfId="2" applyFill="1"/>
    <xf numFmtId="0" fontId="83" fillId="12" borderId="0" xfId="2" applyFont="1" applyFill="1" applyAlignment="1">
      <alignment horizontal="left" vertical="center"/>
    </xf>
    <xf numFmtId="0" fontId="83" fillId="12" borderId="0" xfId="2" applyFont="1" applyFill="1" applyAlignment="1">
      <alignment horizontal="right" vertical="center"/>
    </xf>
    <xf numFmtId="0" fontId="2" fillId="0" borderId="0" xfId="2" applyFont="1" applyAlignment="1">
      <alignment horizontal="left"/>
    </xf>
    <xf numFmtId="0" fontId="54" fillId="15" borderId="0" xfId="2" applyFill="1"/>
    <xf numFmtId="0" fontId="86" fillId="0" borderId="0" xfId="2" applyFont="1"/>
    <xf numFmtId="0" fontId="86" fillId="0" borderId="0" xfId="2" applyFont="1" applyAlignment="1">
      <alignment horizontal="center"/>
    </xf>
    <xf numFmtId="0" fontId="72" fillId="0" borderId="0" xfId="2" applyFont="1"/>
    <xf numFmtId="0" fontId="72" fillId="16" borderId="0" xfId="2" applyFont="1" applyFill="1"/>
    <xf numFmtId="0" fontId="72" fillId="16" borderId="0" xfId="2" applyFont="1" applyFill="1" applyAlignment="1">
      <alignment horizontal="left"/>
    </xf>
    <xf numFmtId="0" fontId="41" fillId="0" borderId="0" xfId="0" applyFont="1" applyAlignment="1">
      <alignment horizontal="center" vertical="center"/>
    </xf>
    <xf numFmtId="0" fontId="52" fillId="2" borderId="0" xfId="0" applyFont="1" applyFill="1" applyAlignment="1">
      <alignment vertical="center"/>
    </xf>
    <xf numFmtId="0" fontId="7" fillId="4" borderId="0" xfId="0" applyFont="1" applyFill="1" applyAlignment="1">
      <alignment horizontal="center"/>
    </xf>
    <xf numFmtId="0" fontId="5" fillId="4" borderId="0" xfId="0" applyFont="1" applyFill="1" applyAlignment="1">
      <alignment vertical="center"/>
    </xf>
    <xf numFmtId="0" fontId="5" fillId="4" borderId="0" xfId="0" applyFont="1" applyFill="1" applyAlignment="1">
      <alignment horizontal="center" vertical="center"/>
    </xf>
    <xf numFmtId="0" fontId="5" fillId="4" borderId="0" xfId="0" applyFont="1" applyFill="1" applyAlignment="1">
      <alignment horizontal="left" vertical="center"/>
    </xf>
    <xf numFmtId="0" fontId="53" fillId="4" borderId="9" xfId="0" applyFont="1" applyFill="1" applyBorder="1" applyAlignment="1">
      <alignment horizontal="center" vertical="center"/>
    </xf>
    <xf numFmtId="0" fontId="53" fillId="4" borderId="0" xfId="0" applyFont="1" applyFill="1" applyAlignment="1">
      <alignment horizontal="center" vertical="center"/>
    </xf>
    <xf numFmtId="0" fontId="5" fillId="4" borderId="9" xfId="0" applyFont="1" applyFill="1" applyBorder="1" applyAlignment="1">
      <alignment horizontal="center" vertical="center"/>
    </xf>
    <xf numFmtId="0" fontId="20" fillId="17" borderId="1" xfId="0" applyFont="1" applyFill="1" applyBorder="1"/>
    <xf numFmtId="0" fontId="20" fillId="17" borderId="2" xfId="0" applyFont="1" applyFill="1" applyBorder="1" applyAlignment="1">
      <alignment horizontal="center"/>
    </xf>
    <xf numFmtId="0" fontId="20" fillId="17" borderId="10" xfId="0" applyFont="1" applyFill="1" applyBorder="1" applyAlignment="1">
      <alignment horizontal="left"/>
    </xf>
    <xf numFmtId="0" fontId="20" fillId="17" borderId="2" xfId="0" applyFont="1" applyFill="1" applyBorder="1" applyAlignment="1">
      <alignment horizontal="left"/>
    </xf>
    <xf numFmtId="0" fontId="20" fillId="17" borderId="2" xfId="0" applyFont="1" applyFill="1" applyBorder="1"/>
    <xf numFmtId="0" fontId="20" fillId="17" borderId="10" xfId="0" applyFont="1" applyFill="1" applyBorder="1" applyAlignment="1">
      <alignment horizontal="center"/>
    </xf>
    <xf numFmtId="0" fontId="20" fillId="17" borderId="10" xfId="0" applyFont="1" applyFill="1" applyBorder="1"/>
    <xf numFmtId="0" fontId="12" fillId="0" borderId="14" xfId="0" applyFont="1" applyBorder="1"/>
    <xf numFmtId="0" fontId="12" fillId="0" borderId="14" xfId="0" applyFont="1" applyBorder="1" applyAlignment="1">
      <alignment horizontal="center"/>
    </xf>
    <xf numFmtId="0" fontId="12" fillId="0" borderId="0" xfId="0" applyFont="1"/>
    <xf numFmtId="0" fontId="12" fillId="0" borderId="0" xfId="0" applyFont="1" applyAlignment="1">
      <alignment horizontal="center"/>
    </xf>
    <xf numFmtId="0" fontId="48" fillId="0" borderId="0" xfId="0" applyFont="1"/>
    <xf numFmtId="0" fontId="48" fillId="0" borderId="0" xfId="0" applyFont="1" applyAlignment="1">
      <alignment horizontal="center"/>
    </xf>
    <xf numFmtId="0" fontId="17" fillId="0" borderId="0" xfId="0" applyFont="1"/>
    <xf numFmtId="0" fontId="5" fillId="0" borderId="6" xfId="0" applyFont="1" applyBorder="1" applyAlignment="1">
      <alignment vertical="center"/>
    </xf>
    <xf numFmtId="0" fontId="52" fillId="0" borderId="0" xfId="0" applyFont="1" applyAlignment="1">
      <alignment horizontal="center"/>
    </xf>
    <xf numFmtId="0" fontId="48" fillId="0" borderId="11" xfId="0" applyFont="1" applyBorder="1" applyAlignment="1">
      <alignment horizontal="center" vertical="center"/>
    </xf>
    <xf numFmtId="0" fontId="12" fillId="0" borderId="16" xfId="0" applyFont="1" applyBorder="1" applyAlignment="1">
      <alignment horizontal="center" vertical="center"/>
    </xf>
    <xf numFmtId="0" fontId="48" fillId="0" borderId="16" xfId="0" applyFont="1" applyBorder="1" applyAlignment="1">
      <alignment horizontal="center" vertical="center"/>
    </xf>
    <xf numFmtId="0" fontId="49" fillId="0" borderId="16" xfId="0" applyFont="1" applyBorder="1" applyAlignment="1">
      <alignment horizontal="center" vertical="center"/>
    </xf>
    <xf numFmtId="0" fontId="17" fillId="0" borderId="16" xfId="0" applyFont="1" applyBorder="1" applyAlignment="1">
      <alignment horizontal="center" vertical="center"/>
    </xf>
    <xf numFmtId="0" fontId="52" fillId="0" borderId="16" xfId="0" applyFont="1" applyBorder="1" applyAlignment="1">
      <alignment horizontal="center" vertical="center"/>
    </xf>
    <xf numFmtId="0" fontId="52" fillId="0" borderId="16" xfId="0" applyFont="1" applyBorder="1" applyAlignment="1">
      <alignment vertical="center"/>
    </xf>
    <xf numFmtId="0" fontId="39" fillId="0" borderId="0" xfId="0" applyFont="1"/>
    <xf numFmtId="0" fontId="39" fillId="0" borderId="0" xfId="0" applyFont="1" applyAlignment="1">
      <alignment horizontal="center"/>
    </xf>
    <xf numFmtId="0" fontId="40" fillId="0" borderId="0" xfId="0" applyFont="1"/>
    <xf numFmtId="0" fontId="40" fillId="0" borderId="0" xfId="0" applyFont="1" applyAlignment="1">
      <alignment horizontal="center"/>
    </xf>
    <xf numFmtId="0" fontId="7" fillId="0" borderId="49" xfId="0" applyFont="1" applyBorder="1" applyAlignment="1">
      <alignment horizontal="center"/>
    </xf>
    <xf numFmtId="0" fontId="7" fillId="0" borderId="23" xfId="0" applyFont="1" applyBorder="1" applyAlignment="1">
      <alignment horizontal="center"/>
    </xf>
    <xf numFmtId="0" fontId="17" fillId="6" borderId="7" xfId="0" applyFont="1" applyFill="1" applyBorder="1" applyAlignment="1">
      <alignment horizontal="left"/>
    </xf>
    <xf numFmtId="0" fontId="12" fillId="7" borderId="1" xfId="0" applyFont="1" applyFill="1" applyBorder="1"/>
    <xf numFmtId="0" fontId="22" fillId="0" borderId="0" xfId="0" applyFont="1" applyAlignment="1">
      <alignment horizontal="center"/>
    </xf>
    <xf numFmtId="0" fontId="22" fillId="0" borderId="2" xfId="0" applyFont="1" applyBorder="1" applyAlignment="1">
      <alignment horizontal="center"/>
    </xf>
    <xf numFmtId="0" fontId="7" fillId="0" borderId="4" xfId="0" applyFont="1" applyBorder="1" applyAlignment="1">
      <alignment horizontal="center"/>
    </xf>
    <xf numFmtId="0" fontId="7" fillId="4" borderId="5" xfId="0" applyFont="1" applyFill="1" applyBorder="1" applyAlignment="1">
      <alignment horizontal="center"/>
    </xf>
    <xf numFmtId="0" fontId="48" fillId="0" borderId="10" xfId="0" applyFont="1" applyBorder="1" applyAlignment="1">
      <alignment vertical="center"/>
    </xf>
    <xf numFmtId="0" fontId="12" fillId="0" borderId="9" xfId="0" applyFont="1" applyBorder="1" applyAlignment="1">
      <alignment vertical="center"/>
    </xf>
    <xf numFmtId="0" fontId="48" fillId="0" borderId="9" xfId="0" applyFont="1" applyBorder="1" applyAlignment="1">
      <alignment vertical="center"/>
    </xf>
    <xf numFmtId="0" fontId="52" fillId="0" borderId="9" xfId="0" applyFont="1" applyBorder="1" applyAlignment="1">
      <alignment vertical="center"/>
    </xf>
    <xf numFmtId="0" fontId="5" fillId="0" borderId="9" xfId="0" applyFont="1" applyBorder="1" applyAlignment="1">
      <alignment vertical="center"/>
    </xf>
    <xf numFmtId="0" fontId="52" fillId="2" borderId="9" xfId="0" applyFont="1" applyFill="1" applyBorder="1" applyAlignment="1">
      <alignment vertical="center"/>
    </xf>
    <xf numFmtId="0" fontId="5" fillId="4" borderId="9" xfId="0" applyFont="1" applyFill="1" applyBorder="1" applyAlignment="1">
      <alignment vertical="center"/>
    </xf>
    <xf numFmtId="0" fontId="52" fillId="2" borderId="16" xfId="0" applyFont="1" applyFill="1" applyBorder="1" applyAlignment="1">
      <alignment horizontal="center" vertical="center"/>
    </xf>
    <xf numFmtId="0" fontId="5" fillId="4" borderId="16" xfId="0" applyFont="1" applyFill="1" applyBorder="1" applyAlignment="1">
      <alignment horizontal="center" vertical="center"/>
    </xf>
    <xf numFmtId="0" fontId="17" fillId="0" borderId="11" xfId="0" applyFont="1" applyBorder="1" applyAlignment="1">
      <alignment horizontal="center" vertical="center"/>
    </xf>
    <xf numFmtId="0" fontId="39" fillId="0" borderId="16" xfId="0" applyFont="1" applyBorder="1" applyAlignment="1">
      <alignment horizontal="center" vertical="center"/>
    </xf>
    <xf numFmtId="0" fontId="17" fillId="0" borderId="10" xfId="0" applyFont="1" applyBorder="1" applyAlignment="1">
      <alignment vertical="center"/>
    </xf>
    <xf numFmtId="0" fontId="7" fillId="4" borderId="23" xfId="0" applyFont="1" applyFill="1" applyBorder="1" applyAlignment="1">
      <alignment horizontal="center"/>
    </xf>
    <xf numFmtId="0" fontId="6" fillId="4" borderId="16" xfId="0" applyFont="1" applyFill="1" applyBorder="1" applyAlignment="1">
      <alignment horizontal="center" vertical="center"/>
    </xf>
    <xf numFmtId="0" fontId="5" fillId="0" borderId="14" xfId="0" applyFont="1" applyBorder="1"/>
    <xf numFmtId="0" fontId="5" fillId="0" borderId="50" xfId="0" applyFont="1" applyBorder="1"/>
    <xf numFmtId="0" fontId="5" fillId="0" borderId="51" xfId="0" applyFont="1" applyBorder="1"/>
    <xf numFmtId="0" fontId="5" fillId="0" borderId="5" xfId="0" applyFont="1" applyBorder="1"/>
    <xf numFmtId="0" fontId="5" fillId="0" borderId="52" xfId="0" applyFont="1" applyBorder="1"/>
    <xf numFmtId="0" fontId="5" fillId="0" borderId="0" xfId="0" applyFont="1" applyAlignment="1">
      <alignment horizontal="left"/>
    </xf>
    <xf numFmtId="0" fontId="5" fillId="0" borderId="5" xfId="0" applyFont="1" applyBorder="1" applyAlignment="1">
      <alignment horizontal="left"/>
    </xf>
    <xf numFmtId="0" fontId="5" fillId="0" borderId="52" xfId="0" applyFont="1" applyBorder="1" applyAlignment="1">
      <alignment horizontal="center"/>
    </xf>
    <xf numFmtId="0" fontId="6" fillId="0" borderId="52" xfId="0" applyFont="1" applyBorder="1"/>
    <xf numFmtId="0" fontId="5" fillId="0" borderId="52" xfId="0" applyFont="1" applyBorder="1" applyAlignment="1">
      <alignment vertical="center" wrapText="1"/>
    </xf>
    <xf numFmtId="0" fontId="88" fillId="0" borderId="0" xfId="0" applyFont="1" applyAlignment="1">
      <alignment horizontal="center" vertical="center"/>
    </xf>
    <xf numFmtId="0" fontId="88" fillId="0" borderId="0" xfId="0" applyFont="1" applyAlignment="1">
      <alignment horizontal="center" vertical="center" wrapText="1"/>
    </xf>
    <xf numFmtId="0" fontId="89" fillId="7" borderId="6" xfId="0" applyFont="1" applyFill="1" applyBorder="1" applyAlignment="1">
      <alignment horizontal="center" vertical="center"/>
    </xf>
    <xf numFmtId="0" fontId="89" fillId="7" borderId="0" xfId="0" applyFont="1" applyFill="1" applyAlignment="1">
      <alignment horizontal="center" vertical="center"/>
    </xf>
    <xf numFmtId="0" fontId="89" fillId="7" borderId="17" xfId="0" applyFont="1" applyFill="1" applyBorder="1" applyAlignment="1">
      <alignment horizontal="center" vertical="center"/>
    </xf>
    <xf numFmtId="0" fontId="89" fillId="7" borderId="9" xfId="0" applyFont="1" applyFill="1" applyBorder="1" applyAlignment="1">
      <alignment horizontal="center" vertical="center"/>
    </xf>
    <xf numFmtId="0" fontId="89" fillId="7" borderId="2" xfId="0" applyFont="1" applyFill="1" applyBorder="1" applyAlignment="1">
      <alignment horizontal="center" vertical="center"/>
    </xf>
    <xf numFmtId="0" fontId="89" fillId="7" borderId="18" xfId="0" applyFont="1" applyFill="1" applyBorder="1" applyAlignment="1">
      <alignment horizontal="center" vertical="center"/>
    </xf>
    <xf numFmtId="0" fontId="89" fillId="7" borderId="14" xfId="0" applyFont="1" applyFill="1" applyBorder="1" applyAlignment="1">
      <alignment horizontal="center" vertical="center"/>
    </xf>
    <xf numFmtId="0" fontId="89" fillId="7" borderId="20" xfId="0" applyFont="1" applyFill="1" applyBorder="1" applyAlignment="1">
      <alignment horizontal="center" vertical="center"/>
    </xf>
    <xf numFmtId="0" fontId="88" fillId="0" borderId="9" xfId="0" applyFont="1" applyBorder="1" applyAlignment="1">
      <alignment horizontal="center" vertical="center"/>
    </xf>
    <xf numFmtId="0" fontId="48" fillId="0" borderId="0" xfId="0" applyFont="1" applyAlignment="1">
      <alignment horizontal="left" vertical="center"/>
    </xf>
    <xf numFmtId="0" fontId="52" fillId="0" borderId="6" xfId="0" applyFont="1" applyBorder="1" applyAlignment="1">
      <alignment horizontal="center" vertical="center"/>
    </xf>
    <xf numFmtId="0" fontId="52" fillId="0" borderId="17" xfId="0" applyFont="1" applyBorder="1" applyAlignment="1">
      <alignment horizontal="center" vertical="center"/>
    </xf>
    <xf numFmtId="0" fontId="5" fillId="7" borderId="9" xfId="0" applyFont="1" applyFill="1" applyBorder="1" applyAlignment="1">
      <alignment vertical="center"/>
    </xf>
    <xf numFmtId="0" fontId="5" fillId="7" borderId="0" xfId="0" applyFont="1" applyFill="1" applyAlignment="1">
      <alignment vertical="center"/>
    </xf>
    <xf numFmtId="0" fontId="5" fillId="7" borderId="25" xfId="0" applyFont="1" applyFill="1" applyBorder="1" applyAlignment="1">
      <alignment vertical="center"/>
    </xf>
    <xf numFmtId="0" fontId="5" fillId="7" borderId="16" xfId="0" applyFont="1" applyFill="1" applyBorder="1" applyAlignment="1">
      <alignment vertical="center"/>
    </xf>
    <xf numFmtId="0" fontId="52" fillId="6" borderId="6" xfId="0" applyFont="1" applyFill="1" applyBorder="1" applyAlignment="1">
      <alignment horizontal="center" vertical="center"/>
    </xf>
    <xf numFmtId="0" fontId="52" fillId="6" borderId="0" xfId="0" applyFont="1" applyFill="1" applyAlignment="1">
      <alignment horizontal="center" vertical="center"/>
    </xf>
    <xf numFmtId="0" fontId="52" fillId="6" borderId="17" xfId="0" applyFont="1" applyFill="1" applyBorder="1" applyAlignment="1">
      <alignment horizontal="center" vertical="center"/>
    </xf>
    <xf numFmtId="0" fontId="11" fillId="6" borderId="0" xfId="0" applyFont="1" applyFill="1" applyAlignment="1">
      <alignment horizontal="center" vertical="center"/>
    </xf>
    <xf numFmtId="0" fontId="40" fillId="0" borderId="17" xfId="0" applyFont="1" applyBorder="1" applyAlignment="1">
      <alignment horizontal="center" vertical="center"/>
    </xf>
    <xf numFmtId="0" fontId="11" fillId="0" borderId="6" xfId="0" applyFont="1" applyBorder="1" applyAlignment="1">
      <alignment horizontal="center" vertical="center"/>
    </xf>
    <xf numFmtId="0" fontId="11" fillId="0" borderId="17" xfId="0" applyFont="1" applyBorder="1" applyAlignment="1">
      <alignment horizontal="center" vertical="center"/>
    </xf>
    <xf numFmtId="0" fontId="11" fillId="0" borderId="23" xfId="0" applyFont="1" applyBorder="1" applyAlignment="1">
      <alignment horizontal="center" vertical="center"/>
    </xf>
    <xf numFmtId="0" fontId="17" fillId="0" borderId="0" xfId="0" applyFont="1" applyAlignment="1">
      <alignment horizontal="left" vertical="center"/>
    </xf>
    <xf numFmtId="0" fontId="11" fillId="7" borderId="9" xfId="0" applyFont="1" applyFill="1" applyBorder="1" applyAlignment="1">
      <alignment horizontal="center" vertical="center"/>
    </xf>
    <xf numFmtId="0" fontId="11" fillId="7" borderId="0" xfId="0" applyFont="1" applyFill="1" applyAlignment="1">
      <alignment horizontal="center" vertical="center"/>
    </xf>
    <xf numFmtId="0" fontId="12" fillId="0" borderId="0" xfId="0" applyFont="1" applyAlignment="1">
      <alignment horizontal="left" vertical="center"/>
    </xf>
    <xf numFmtId="0" fontId="52" fillId="0" borderId="9" xfId="0" applyFont="1" applyBorder="1" applyAlignment="1">
      <alignment horizontal="center" vertical="center"/>
    </xf>
    <xf numFmtId="0" fontId="52" fillId="0" borderId="0" xfId="0" applyFont="1" applyAlignment="1">
      <alignment horizontal="left" vertical="center"/>
    </xf>
    <xf numFmtId="0" fontId="5" fillId="2" borderId="16" xfId="0" applyFont="1" applyFill="1" applyBorder="1" applyAlignment="1">
      <alignment vertical="center"/>
    </xf>
    <xf numFmtId="0" fontId="57" fillId="0" borderId="0" xfId="0" applyFont="1" applyAlignment="1">
      <alignment vertical="center"/>
    </xf>
    <xf numFmtId="0" fontId="7" fillId="0" borderId="16" xfId="0" applyFont="1" applyBorder="1" applyAlignment="1">
      <alignment vertical="center"/>
    </xf>
    <xf numFmtId="0" fontId="51" fillId="0" borderId="0" xfId="0" applyFont="1" applyAlignment="1">
      <alignment horizontal="center" vertical="center"/>
    </xf>
    <xf numFmtId="0" fontId="51" fillId="0" borderId="16" xfId="0" applyFont="1" applyBorder="1" applyAlignment="1">
      <alignment vertical="center"/>
    </xf>
    <xf numFmtId="0" fontId="13" fillId="0" borderId="0" xfId="0" applyFont="1" applyAlignment="1">
      <alignment vertical="center"/>
    </xf>
    <xf numFmtId="0" fontId="7" fillId="0" borderId="5" xfId="0" applyFont="1" applyBorder="1" applyAlignment="1">
      <alignment horizontal="center" vertical="center"/>
    </xf>
    <xf numFmtId="0" fontId="5" fillId="0" borderId="17" xfId="0" applyFont="1" applyBorder="1" applyAlignment="1">
      <alignment vertical="center"/>
    </xf>
    <xf numFmtId="0" fontId="7" fillId="0" borderId="9" xfId="0" applyFont="1" applyBorder="1" applyAlignment="1">
      <alignment vertical="center"/>
    </xf>
    <xf numFmtId="0" fontId="5" fillId="7" borderId="17" xfId="0" applyFont="1" applyFill="1" applyBorder="1" applyAlignment="1">
      <alignment vertical="center"/>
    </xf>
    <xf numFmtId="0" fontId="53" fillId="0" borderId="0" xfId="0" applyFont="1" applyAlignment="1">
      <alignment horizontal="center" vertical="center"/>
    </xf>
    <xf numFmtId="0" fontId="11" fillId="0" borderId="5" xfId="0" applyFont="1" applyBorder="1" applyAlignment="1">
      <alignment horizontal="center" vertical="center"/>
    </xf>
    <xf numFmtId="0" fontId="7" fillId="0" borderId="16" xfId="0" applyFont="1" applyBorder="1" applyAlignment="1">
      <alignment horizontal="center" vertical="center"/>
    </xf>
    <xf numFmtId="0" fontId="5" fillId="0" borderId="5" xfId="0" applyFont="1" applyBorder="1" applyAlignment="1">
      <alignment horizontal="center" vertical="center"/>
    </xf>
    <xf numFmtId="0" fontId="22" fillId="0" borderId="11" xfId="0" applyFont="1" applyBorder="1" applyAlignment="1">
      <alignment horizontal="center"/>
    </xf>
    <xf numFmtId="0" fontId="22" fillId="0" borderId="16" xfId="0" applyFont="1" applyBorder="1" applyAlignment="1">
      <alignment horizontal="center"/>
    </xf>
    <xf numFmtId="0" fontId="7" fillId="4" borderId="16" xfId="0" applyFont="1" applyFill="1" applyBorder="1" applyAlignment="1">
      <alignment horizontal="center"/>
    </xf>
    <xf numFmtId="0" fontId="16" fillId="0" borderId="2" xfId="1" applyFont="1" applyBorder="1" applyAlignment="1">
      <alignment horizontal="center" vertical="center"/>
    </xf>
    <xf numFmtId="0" fontId="0" fillId="0" borderId="9" xfId="0" applyBorder="1" applyAlignment="1">
      <alignment horizontal="center"/>
    </xf>
    <xf numFmtId="0" fontId="0" fillId="0" borderId="12" xfId="0" applyBorder="1" applyAlignment="1">
      <alignment horizontal="center"/>
    </xf>
    <xf numFmtId="0" fontId="90" fillId="0" borderId="9" xfId="0" applyFont="1" applyBorder="1" applyAlignment="1">
      <alignment vertical="center"/>
    </xf>
    <xf numFmtId="0" fontId="90" fillId="0" borderId="16" xfId="0" applyFont="1" applyBorder="1" applyAlignment="1">
      <alignment horizontal="center" vertical="center"/>
    </xf>
    <xf numFmtId="0" fontId="90" fillId="0" borderId="0" xfId="0" applyFont="1" applyAlignment="1">
      <alignment vertical="center"/>
    </xf>
    <xf numFmtId="0" fontId="11" fillId="4" borderId="0" xfId="0" applyFont="1" applyFill="1" applyAlignment="1">
      <alignment vertical="center"/>
    </xf>
    <xf numFmtId="0" fontId="91" fillId="0" borderId="9" xfId="0" applyFont="1" applyBorder="1" applyAlignment="1">
      <alignment vertical="center"/>
    </xf>
    <xf numFmtId="0" fontId="91" fillId="0" borderId="16" xfId="0" applyFont="1" applyBorder="1" applyAlignment="1">
      <alignment horizontal="center" vertical="center"/>
    </xf>
    <xf numFmtId="0" fontId="91" fillId="0" borderId="0" xfId="0" applyFont="1" applyAlignment="1">
      <alignment vertical="center"/>
    </xf>
    <xf numFmtId="0" fontId="92" fillId="0" borderId="9" xfId="0" applyFont="1" applyBorder="1" applyAlignment="1">
      <alignment vertical="center"/>
    </xf>
    <xf numFmtId="0" fontId="92" fillId="0" borderId="16" xfId="0" applyFont="1" applyBorder="1" applyAlignment="1">
      <alignment horizontal="center" vertical="center"/>
    </xf>
    <xf numFmtId="0" fontId="92" fillId="0" borderId="0" xfId="0" applyFont="1" applyAlignment="1">
      <alignment vertical="center"/>
    </xf>
    <xf numFmtId="0" fontId="53" fillId="0" borderId="9" xfId="0" applyFont="1" applyBorder="1" applyAlignment="1">
      <alignment vertical="center"/>
    </xf>
    <xf numFmtId="0" fontId="53" fillId="0" borderId="16" xfId="0" applyFont="1" applyBorder="1" applyAlignment="1">
      <alignment horizontal="center" vertical="center"/>
    </xf>
    <xf numFmtId="0" fontId="53" fillId="4" borderId="9" xfId="0" applyFont="1" applyFill="1" applyBorder="1" applyAlignment="1">
      <alignment vertical="center"/>
    </xf>
    <xf numFmtId="0" fontId="53" fillId="4" borderId="16" xfId="0" applyFont="1" applyFill="1" applyBorder="1" applyAlignment="1">
      <alignment horizontal="center" vertical="center"/>
    </xf>
    <xf numFmtId="0" fontId="53" fillId="4" borderId="0" xfId="0" applyFont="1" applyFill="1" applyAlignment="1">
      <alignment vertical="center"/>
    </xf>
    <xf numFmtId="0" fontId="7" fillId="0" borderId="11" xfId="0" applyFont="1" applyBorder="1" applyAlignment="1">
      <alignment horizontal="center"/>
    </xf>
    <xf numFmtId="0" fontId="7" fillId="4" borderId="9" xfId="0" applyFont="1" applyFill="1" applyBorder="1" applyAlignment="1">
      <alignment horizontal="center"/>
    </xf>
    <xf numFmtId="0" fontId="7" fillId="6" borderId="10" xfId="0" applyFont="1" applyFill="1" applyBorder="1" applyAlignment="1">
      <alignment horizontal="center"/>
    </xf>
    <xf numFmtId="0" fontId="7" fillId="6" borderId="9" xfId="0" applyFont="1" applyFill="1" applyBorder="1" applyAlignment="1">
      <alignment horizontal="center"/>
    </xf>
    <xf numFmtId="0" fontId="22" fillId="6" borderId="3" xfId="0" applyFont="1" applyFill="1" applyBorder="1" applyAlignment="1">
      <alignment horizontal="center" wrapText="1"/>
    </xf>
    <xf numFmtId="0" fontId="12" fillId="7" borderId="12" xfId="0" applyFont="1" applyFill="1" applyBorder="1" applyAlignment="1">
      <alignment horizontal="center" wrapText="1"/>
    </xf>
    <xf numFmtId="0" fontId="12" fillId="7" borderId="19" xfId="0" applyFont="1" applyFill="1" applyBorder="1" applyAlignment="1">
      <alignment horizontal="center" wrapText="1"/>
    </xf>
    <xf numFmtId="0" fontId="22" fillId="6" borderId="12" xfId="0" applyFont="1" applyFill="1" applyBorder="1" applyAlignment="1">
      <alignment horizontal="left" wrapText="1"/>
    </xf>
    <xf numFmtId="0" fontId="22" fillId="6" borderId="19" xfId="0" applyFont="1" applyFill="1" applyBorder="1" applyAlignment="1">
      <alignment horizontal="center" wrapText="1"/>
    </xf>
    <xf numFmtId="0" fontId="17" fillId="6" borderId="12" xfId="0" applyFont="1" applyFill="1" applyBorder="1" applyAlignment="1">
      <alignment horizontal="left"/>
    </xf>
    <xf numFmtId="0" fontId="12" fillId="7" borderId="19" xfId="0" applyFont="1" applyFill="1" applyBorder="1"/>
    <xf numFmtId="0" fontId="12" fillId="7" borderId="53" xfId="0" applyFont="1" applyFill="1" applyBorder="1" applyAlignment="1">
      <alignment horizontal="center" wrapText="1"/>
    </xf>
    <xf numFmtId="0" fontId="22" fillId="6" borderId="12" xfId="0" applyFont="1" applyFill="1" applyBorder="1" applyAlignment="1">
      <alignment horizontal="center" wrapText="1"/>
    </xf>
    <xf numFmtId="0" fontId="22" fillId="6" borderId="3" xfId="0" applyFont="1" applyFill="1" applyBorder="1"/>
    <xf numFmtId="0" fontId="22" fillId="6" borderId="53" xfId="0" applyFont="1" applyFill="1" applyBorder="1" applyAlignment="1">
      <alignment horizontal="center" wrapText="1"/>
    </xf>
    <xf numFmtId="0" fontId="22" fillId="6" borderId="53" xfId="0" applyFont="1" applyFill="1" applyBorder="1"/>
    <xf numFmtId="0" fontId="22" fillId="6" borderId="3" xfId="0" applyFont="1" applyFill="1" applyBorder="1" applyAlignment="1">
      <alignment horizontal="left" wrapText="1"/>
    </xf>
    <xf numFmtId="0" fontId="22" fillId="6" borderId="3" xfId="0" applyFont="1" applyFill="1" applyBorder="1" applyAlignment="1">
      <alignment horizontal="left"/>
    </xf>
    <xf numFmtId="0" fontId="22" fillId="6" borderId="19" xfId="0" applyFont="1" applyFill="1" applyBorder="1"/>
    <xf numFmtId="0" fontId="22" fillId="9" borderId="53" xfId="0" applyFont="1" applyFill="1" applyBorder="1" applyAlignment="1">
      <alignment horizontal="center"/>
    </xf>
    <xf numFmtId="0" fontId="4" fillId="7" borderId="12" xfId="0" applyFont="1" applyFill="1" applyBorder="1" applyAlignment="1">
      <alignment wrapText="1"/>
    </xf>
    <xf numFmtId="0" fontId="12" fillId="7" borderId="19" xfId="0" applyFont="1" applyFill="1" applyBorder="1" applyAlignment="1">
      <alignment wrapText="1"/>
    </xf>
    <xf numFmtId="0" fontId="12" fillId="7" borderId="3" xfId="0" applyFont="1" applyFill="1" applyBorder="1" applyAlignment="1">
      <alignment wrapText="1"/>
    </xf>
    <xf numFmtId="0" fontId="0" fillId="0" borderId="3" xfId="0" applyBorder="1"/>
    <xf numFmtId="0" fontId="22" fillId="6" borderId="12" xfId="0" applyFont="1" applyFill="1" applyBorder="1"/>
    <xf numFmtId="0" fontId="22" fillId="6" borderId="54" xfId="0" applyFont="1" applyFill="1" applyBorder="1" applyAlignment="1">
      <alignment horizontal="center" wrapText="1"/>
    </xf>
    <xf numFmtId="0" fontId="11" fillId="2" borderId="9" xfId="0" applyFont="1" applyFill="1" applyBorder="1" applyAlignment="1">
      <alignment vertical="center"/>
    </xf>
    <xf numFmtId="0" fontId="40" fillId="2" borderId="9" xfId="0" applyFont="1" applyFill="1" applyBorder="1" applyAlignment="1">
      <alignment vertical="center"/>
    </xf>
    <xf numFmtId="0" fontId="40" fillId="2" borderId="16" xfId="0" applyFont="1" applyFill="1" applyBorder="1" applyAlignment="1">
      <alignment horizontal="center" vertical="center"/>
    </xf>
    <xf numFmtId="0" fontId="40" fillId="2" borderId="0" xfId="0" applyFont="1" applyFill="1" applyAlignment="1">
      <alignment vertical="center"/>
    </xf>
    <xf numFmtId="0" fontId="11" fillId="4" borderId="9" xfId="0" applyFont="1" applyFill="1" applyBorder="1" applyAlignment="1">
      <alignment vertical="center"/>
    </xf>
    <xf numFmtId="0" fontId="11" fillId="4" borderId="16" xfId="0" applyFont="1" applyFill="1" applyBorder="1" applyAlignment="1">
      <alignment horizontal="center" vertical="center"/>
    </xf>
    <xf numFmtId="0" fontId="11" fillId="4" borderId="0" xfId="0" applyFont="1" applyFill="1" applyAlignment="1">
      <alignment horizontal="left" vertical="center"/>
    </xf>
    <xf numFmtId="0" fontId="53" fillId="0" borderId="9" xfId="0" applyFont="1" applyBorder="1" applyAlignment="1">
      <alignment horizontal="center" vertical="center"/>
    </xf>
    <xf numFmtId="0" fontId="52" fillId="0" borderId="10" xfId="0" applyFont="1" applyBorder="1" applyAlignment="1">
      <alignment vertical="center"/>
    </xf>
    <xf numFmtId="0" fontId="5" fillId="3" borderId="0" xfId="0" applyFont="1" applyFill="1" applyAlignment="1">
      <alignment horizontal="center" wrapText="1"/>
    </xf>
    <xf numFmtId="0" fontId="94" fillId="0" borderId="0" xfId="0" applyFont="1"/>
    <xf numFmtId="0" fontId="95" fillId="0" borderId="0" xfId="0" applyFont="1"/>
    <xf numFmtId="0" fontId="96" fillId="0" borderId="0" xfId="0" applyFont="1"/>
    <xf numFmtId="0" fontId="52" fillId="7" borderId="9" xfId="0" applyFont="1" applyFill="1" applyBorder="1" applyAlignment="1">
      <alignment horizontal="center" vertical="center"/>
    </xf>
    <xf numFmtId="0" fontId="52" fillId="7" borderId="0" xfId="0" applyFont="1" applyFill="1" applyAlignment="1">
      <alignment horizontal="center" vertical="center"/>
    </xf>
    <xf numFmtId="0" fontId="91" fillId="0" borderId="0" xfId="0" applyFont="1" applyAlignment="1">
      <alignment horizontal="center" vertical="center"/>
    </xf>
    <xf numFmtId="0" fontId="17" fillId="0" borderId="17" xfId="0" applyFont="1" applyBorder="1" applyAlignment="1">
      <alignment horizontal="center" vertical="center"/>
    </xf>
    <xf numFmtId="0" fontId="39" fillId="0" borderId="9" xfId="0" applyFont="1" applyBorder="1" applyAlignment="1">
      <alignment horizontal="center" vertical="center"/>
    </xf>
    <xf numFmtId="0" fontId="17" fillId="0" borderId="9" xfId="0" applyFont="1" applyBorder="1" applyAlignment="1">
      <alignment horizontal="center" vertical="center"/>
    </xf>
    <xf numFmtId="0" fontId="98" fillId="0" borderId="6" xfId="0" applyFont="1" applyBorder="1" applyAlignment="1">
      <alignment horizontal="center" vertical="center"/>
    </xf>
    <xf numFmtId="0" fontId="17" fillId="0" borderId="23" xfId="0" applyFont="1" applyBorder="1" applyAlignment="1">
      <alignment horizontal="center" vertical="center"/>
    </xf>
    <xf numFmtId="0" fontId="12" fillId="0" borderId="0" xfId="0" applyFont="1" applyAlignment="1">
      <alignment horizontal="left"/>
    </xf>
    <xf numFmtId="0" fontId="4" fillId="0" borderId="0" xfId="0" applyFont="1" applyAlignment="1">
      <alignment horizontal="center"/>
    </xf>
    <xf numFmtId="0" fontId="4" fillId="0" borderId="9" xfId="0" applyFont="1" applyBorder="1" applyAlignment="1">
      <alignment horizontal="center"/>
    </xf>
    <xf numFmtId="0" fontId="12" fillId="7" borderId="7" xfId="0" applyFont="1" applyFill="1" applyBorder="1" applyAlignment="1">
      <alignment wrapText="1"/>
    </xf>
    <xf numFmtId="0" fontId="12" fillId="7" borderId="8" xfId="0" applyFont="1" applyFill="1" applyBorder="1"/>
    <xf numFmtId="0" fontId="7" fillId="0" borderId="1" xfId="0" applyFont="1" applyBorder="1"/>
    <xf numFmtId="0" fontId="78" fillId="6" borderId="0" xfId="2" applyFont="1" applyFill="1" applyAlignment="1">
      <alignment vertical="center"/>
    </xf>
    <xf numFmtId="0" fontId="78" fillId="6" borderId="29" xfId="2" applyFont="1" applyFill="1" applyBorder="1" applyAlignment="1">
      <alignment vertical="center"/>
    </xf>
    <xf numFmtId="0" fontId="52" fillId="7" borderId="17" xfId="0" applyFont="1" applyFill="1" applyBorder="1" applyAlignment="1">
      <alignment horizontal="center" vertical="center"/>
    </xf>
    <xf numFmtId="0" fontId="52" fillId="7" borderId="16" xfId="0" applyFont="1" applyFill="1" applyBorder="1" applyAlignment="1">
      <alignment horizontal="center" vertical="center"/>
    </xf>
    <xf numFmtId="0" fontId="6" fillId="0" borderId="0" xfId="0" applyFont="1" applyAlignment="1">
      <alignment vertical="center"/>
    </xf>
    <xf numFmtId="0" fontId="7" fillId="0" borderId="23" xfId="0" applyFont="1" applyBorder="1" applyAlignment="1">
      <alignment horizontal="center" vertical="center"/>
    </xf>
    <xf numFmtId="0" fontId="11" fillId="10" borderId="0" xfId="0" applyFont="1" applyFill="1" applyAlignment="1">
      <alignment horizontal="center" vertical="center"/>
    </xf>
    <xf numFmtId="0" fontId="86" fillId="16" borderId="0" xfId="2" applyFont="1" applyFill="1"/>
    <xf numFmtId="0" fontId="100" fillId="0" borderId="0" xfId="0" applyFont="1" applyAlignment="1">
      <alignment horizontal="center"/>
    </xf>
    <xf numFmtId="0" fontId="99" fillId="0" borderId="0" xfId="2" applyFont="1" applyAlignment="1">
      <alignment horizontal="center" vertical="center"/>
    </xf>
    <xf numFmtId="0" fontId="61" fillId="0" borderId="0" xfId="2" applyFont="1" applyAlignment="1">
      <alignment horizontal="center" vertical="center"/>
    </xf>
    <xf numFmtId="0" fontId="67" fillId="14" borderId="33" xfId="2" applyFont="1" applyFill="1" applyBorder="1" applyAlignment="1">
      <alignment horizontal="center"/>
    </xf>
    <xf numFmtId="0" fontId="58" fillId="0" borderId="0" xfId="2" applyFont="1" applyAlignment="1">
      <alignment horizontal="center" vertical="top"/>
    </xf>
    <xf numFmtId="0" fontId="58" fillId="0" borderId="0" xfId="2" applyFont="1" applyAlignment="1">
      <alignment vertical="top" wrapText="1"/>
    </xf>
    <xf numFmtId="0" fontId="58" fillId="0" borderId="0" xfId="2" applyFont="1" applyAlignment="1">
      <alignment vertical="center"/>
    </xf>
    <xf numFmtId="0" fontId="58" fillId="0" borderId="0" xfId="2" applyFont="1" applyAlignment="1">
      <alignment horizontal="left" vertical="top" wrapText="1"/>
    </xf>
    <xf numFmtId="0" fontId="79" fillId="0" borderId="0" xfId="2" applyFont="1"/>
    <xf numFmtId="0" fontId="58" fillId="0" borderId="0" xfId="2" applyFont="1" applyAlignment="1">
      <alignment vertical="top"/>
    </xf>
    <xf numFmtId="0" fontId="77" fillId="0" borderId="0" xfId="2" applyFont="1" applyAlignment="1">
      <alignment horizontal="left" vertical="center"/>
    </xf>
    <xf numFmtId="0" fontId="76" fillId="0" borderId="0" xfId="2" applyFont="1" applyAlignment="1">
      <alignment vertical="top"/>
    </xf>
    <xf numFmtId="0" fontId="74" fillId="0" borderId="0" xfId="2" applyFont="1" applyAlignment="1">
      <alignment vertical="top"/>
    </xf>
    <xf numFmtId="0" fontId="106" fillId="0" borderId="0" xfId="2" applyFont="1" applyAlignment="1">
      <alignment horizontal="left" vertical="top"/>
    </xf>
    <xf numFmtId="0" fontId="106" fillId="0" borderId="0" xfId="2" applyFont="1" applyAlignment="1">
      <alignment vertical="center"/>
    </xf>
    <xf numFmtId="0" fontId="58" fillId="0" borderId="0" xfId="2" applyFont="1"/>
    <xf numFmtId="0" fontId="81" fillId="0" borderId="0" xfId="2" applyFont="1" applyAlignment="1">
      <alignment horizontal="left" vertical="top"/>
    </xf>
    <xf numFmtId="0" fontId="7" fillId="0" borderId="0" xfId="0" applyFont="1" applyAlignment="1">
      <alignment vertical="center" wrapText="1"/>
    </xf>
    <xf numFmtId="0" fontId="107" fillId="13" borderId="0" xfId="2" applyFont="1" applyFill="1" applyAlignment="1">
      <alignment horizontal="center" vertical="center" wrapText="1"/>
    </xf>
    <xf numFmtId="0" fontId="86" fillId="16" borderId="0" xfId="2" applyFont="1" applyFill="1" applyAlignment="1">
      <alignment horizontal="left"/>
    </xf>
    <xf numFmtId="0" fontId="0" fillId="2" borderId="0" xfId="0" applyFill="1"/>
    <xf numFmtId="0" fontId="0" fillId="2" borderId="0" xfId="0" applyFill="1" applyAlignment="1">
      <alignment wrapText="1"/>
    </xf>
    <xf numFmtId="0" fontId="11" fillId="0" borderId="9" xfId="0" applyFont="1" applyBorder="1" applyAlignment="1">
      <alignment vertical="center" wrapText="1"/>
    </xf>
    <xf numFmtId="0" fontId="108" fillId="0" borderId="9" xfId="0" applyFont="1" applyBorder="1" applyAlignment="1">
      <alignment vertical="center"/>
    </xf>
    <xf numFmtId="0" fontId="108" fillId="0" borderId="16" xfId="0" applyFont="1" applyBorder="1" applyAlignment="1">
      <alignment horizontal="center" vertical="center"/>
    </xf>
    <xf numFmtId="0" fontId="108" fillId="0" borderId="0" xfId="0" applyFont="1" applyAlignment="1">
      <alignment vertical="center"/>
    </xf>
    <xf numFmtId="0" fontId="17" fillId="0" borderId="9" xfId="0" applyFont="1" applyBorder="1" applyAlignment="1">
      <alignment vertical="center"/>
    </xf>
    <xf numFmtId="0" fontId="7" fillId="2" borderId="9" xfId="0" applyFont="1" applyFill="1" applyBorder="1" applyAlignment="1">
      <alignment horizontal="center"/>
    </xf>
    <xf numFmtId="0" fontId="7" fillId="2" borderId="0" xfId="0" applyFont="1" applyFill="1" applyAlignment="1">
      <alignment horizontal="center"/>
    </xf>
    <xf numFmtId="0" fontId="44" fillId="2" borderId="0" xfId="0" applyFont="1" applyFill="1" applyAlignment="1">
      <alignment horizontal="center" vertical="center"/>
    </xf>
    <xf numFmtId="0" fontId="41" fillId="2" borderId="0" xfId="0" applyFont="1" applyFill="1" applyAlignment="1">
      <alignment horizontal="center" vertical="center"/>
    </xf>
    <xf numFmtId="0" fontId="28" fillId="2" borderId="0" xfId="0" applyFont="1" applyFill="1"/>
    <xf numFmtId="0" fontId="11" fillId="2" borderId="0" xfId="0" applyFont="1" applyFill="1" applyAlignment="1">
      <alignment vertical="center"/>
    </xf>
    <xf numFmtId="0" fontId="109" fillId="5" borderId="1" xfId="0" applyFont="1" applyFill="1" applyBorder="1"/>
    <xf numFmtId="0" fontId="109" fillId="5" borderId="2" xfId="0" applyFont="1" applyFill="1" applyBorder="1" applyAlignment="1">
      <alignment horizontal="center"/>
    </xf>
    <xf numFmtId="0" fontId="109" fillId="5" borderId="10" xfId="0" applyFont="1" applyFill="1" applyBorder="1" applyAlignment="1">
      <alignment horizontal="left"/>
    </xf>
    <xf numFmtId="0" fontId="110" fillId="0" borderId="0" xfId="0" applyFont="1"/>
    <xf numFmtId="0" fontId="40" fillId="2" borderId="16" xfId="0" applyFont="1" applyFill="1" applyBorder="1" applyAlignment="1">
      <alignment vertical="center"/>
    </xf>
    <xf numFmtId="0" fontId="5" fillId="2" borderId="9" xfId="0" applyFont="1" applyFill="1" applyBorder="1" applyAlignment="1">
      <alignment horizontal="center" vertical="center"/>
    </xf>
    <xf numFmtId="0" fontId="40" fillId="2" borderId="0" xfId="0" applyFont="1" applyFill="1" applyAlignment="1">
      <alignment horizontal="center" vertical="center"/>
    </xf>
    <xf numFmtId="0" fontId="7" fillId="2" borderId="0" xfId="0" applyFont="1" applyFill="1" applyAlignment="1">
      <alignment horizontal="center" vertical="center"/>
    </xf>
    <xf numFmtId="0" fontId="7" fillId="2" borderId="16" xfId="0" applyFont="1" applyFill="1" applyBorder="1" applyAlignment="1">
      <alignment horizontal="center" vertical="center"/>
    </xf>
    <xf numFmtId="0" fontId="7" fillId="2" borderId="0" xfId="0" applyFont="1" applyFill="1" applyAlignment="1">
      <alignment vertical="center"/>
    </xf>
    <xf numFmtId="0" fontId="13" fillId="2" borderId="0" xfId="0" applyFont="1" applyFill="1" applyAlignment="1">
      <alignment vertical="center"/>
    </xf>
    <xf numFmtId="0" fontId="11" fillId="2" borderId="0" xfId="0" applyFont="1" applyFill="1" applyAlignment="1">
      <alignment horizontal="center" vertical="center"/>
    </xf>
    <xf numFmtId="0" fontId="11" fillId="2" borderId="16" xfId="0" applyFont="1" applyFill="1" applyBorder="1" applyAlignment="1">
      <alignment horizontal="center" vertical="center"/>
    </xf>
    <xf numFmtId="0" fontId="53" fillId="2" borderId="9" xfId="0" applyFont="1" applyFill="1" applyBorder="1" applyAlignment="1">
      <alignment vertical="center"/>
    </xf>
    <xf numFmtId="0" fontId="111" fillId="7" borderId="0" xfId="0" applyFont="1" applyFill="1" applyAlignment="1">
      <alignment horizontal="center" vertical="center"/>
    </xf>
    <xf numFmtId="0" fontId="53" fillId="2" borderId="0" xfId="0" applyFont="1" applyFill="1" applyAlignment="1">
      <alignment vertical="center"/>
    </xf>
    <xf numFmtId="0" fontId="53" fillId="2" borderId="0" xfId="0" applyFont="1" applyFill="1" applyAlignment="1">
      <alignment horizontal="center" vertical="center"/>
    </xf>
    <xf numFmtId="0" fontId="112" fillId="5" borderId="1" xfId="0" applyFont="1" applyFill="1" applyBorder="1"/>
    <xf numFmtId="0" fontId="112" fillId="5" borderId="2" xfId="0" applyFont="1" applyFill="1" applyBorder="1" applyAlignment="1">
      <alignment horizontal="center"/>
    </xf>
    <xf numFmtId="0" fontId="112" fillId="5" borderId="10" xfId="0" applyFont="1" applyFill="1" applyBorder="1" applyAlignment="1">
      <alignment horizontal="left"/>
    </xf>
    <xf numFmtId="0" fontId="113" fillId="0" borderId="0" xfId="0" applyFont="1"/>
    <xf numFmtId="0" fontId="114" fillId="0" borderId="16" xfId="2" applyFont="1" applyBorder="1" applyAlignment="1">
      <alignment vertical="top"/>
    </xf>
    <xf numFmtId="0" fontId="115" fillId="0" borderId="10" xfId="0" applyFont="1" applyBorder="1" applyAlignment="1">
      <alignment vertical="center"/>
    </xf>
    <xf numFmtId="0" fontId="116" fillId="0" borderId="9" xfId="0" applyFont="1" applyBorder="1" applyAlignment="1">
      <alignment horizontal="center" vertical="center"/>
    </xf>
    <xf numFmtId="0" fontId="116" fillId="0" borderId="0" xfId="0" applyFont="1" applyAlignment="1">
      <alignment horizontal="center" vertical="center"/>
    </xf>
    <xf numFmtId="0" fontId="117" fillId="0" borderId="9" xfId="0" applyFont="1" applyBorder="1" applyAlignment="1">
      <alignment horizontal="center" vertical="center"/>
    </xf>
    <xf numFmtId="0" fontId="117" fillId="0" borderId="0" xfId="0" applyFont="1" applyAlignment="1">
      <alignment horizontal="center" vertical="center"/>
    </xf>
    <xf numFmtId="0" fontId="118" fillId="0" borderId="9" xfId="0" applyFont="1" applyBorder="1" applyAlignment="1">
      <alignment vertical="center"/>
    </xf>
    <xf numFmtId="0" fontId="118" fillId="0" borderId="16" xfId="0" applyFont="1" applyBorder="1" applyAlignment="1">
      <alignment horizontal="center" vertical="center"/>
    </xf>
    <xf numFmtId="0" fontId="118" fillId="0" borderId="0" xfId="0" applyFont="1" applyAlignment="1">
      <alignment vertical="center"/>
    </xf>
    <xf numFmtId="0" fontId="119" fillId="0" borderId="9" xfId="0" applyFont="1" applyBorder="1" applyAlignment="1">
      <alignment vertical="center"/>
    </xf>
    <xf numFmtId="0" fontId="119" fillId="0" borderId="9" xfId="0" applyFont="1" applyBorder="1" applyAlignment="1">
      <alignment horizontal="center" vertical="center"/>
    </xf>
    <xf numFmtId="0" fontId="119" fillId="0" borderId="0" xfId="0" applyFont="1" applyAlignment="1">
      <alignment horizontal="center" vertical="center"/>
    </xf>
    <xf numFmtId="0" fontId="120" fillId="0" borderId="9" xfId="0" applyFont="1" applyBorder="1" applyAlignment="1">
      <alignment vertical="center"/>
    </xf>
    <xf numFmtId="0" fontId="120" fillId="0" borderId="16" xfId="0" applyFont="1" applyBorder="1" applyAlignment="1">
      <alignment horizontal="center" vertical="center"/>
    </xf>
    <xf numFmtId="0" fontId="120" fillId="0" borderId="0" xfId="0" applyFont="1" applyAlignment="1">
      <alignment vertical="center"/>
    </xf>
    <xf numFmtId="0" fontId="119" fillId="0" borderId="9" xfId="0" applyFont="1" applyBorder="1" applyAlignment="1">
      <alignment vertical="center" wrapText="1"/>
    </xf>
    <xf numFmtId="0" fontId="121" fillId="0" borderId="9" xfId="0" applyFont="1" applyBorder="1" applyAlignment="1">
      <alignment vertical="center"/>
    </xf>
    <xf numFmtId="0" fontId="121" fillId="0" borderId="16" xfId="0" applyFont="1" applyBorder="1" applyAlignment="1">
      <alignment horizontal="center" vertical="center"/>
    </xf>
    <xf numFmtId="0" fontId="121" fillId="0" borderId="0" xfId="0" applyFont="1" applyAlignment="1">
      <alignment vertical="center"/>
    </xf>
    <xf numFmtId="0" fontId="117" fillId="0" borderId="9" xfId="0" applyFont="1" applyBorder="1" applyAlignment="1">
      <alignment vertical="center"/>
    </xf>
    <xf numFmtId="0" fontId="117" fillId="0" borderId="16" xfId="0" applyFont="1" applyBorder="1" applyAlignment="1">
      <alignment horizontal="center" vertical="center"/>
    </xf>
    <xf numFmtId="0" fontId="117" fillId="0" borderId="0" xfId="0" applyFont="1" applyAlignment="1">
      <alignment vertical="center"/>
    </xf>
    <xf numFmtId="0" fontId="122" fillId="0" borderId="0" xfId="0" applyFont="1"/>
    <xf numFmtId="0" fontId="116" fillId="0" borderId="9" xfId="0" applyFont="1" applyBorder="1" applyAlignment="1">
      <alignment vertical="center"/>
    </xf>
    <xf numFmtId="0" fontId="116" fillId="0" borderId="16" xfId="0" applyFont="1" applyBorder="1" applyAlignment="1">
      <alignment horizontal="center" vertical="center"/>
    </xf>
    <xf numFmtId="0" fontId="116" fillId="0" borderId="0" xfId="0" applyFont="1" applyAlignment="1">
      <alignment vertical="center"/>
    </xf>
    <xf numFmtId="0" fontId="119" fillId="0" borderId="16" xfId="0" applyFont="1" applyBorder="1" applyAlignment="1">
      <alignment horizontal="center" vertical="center"/>
    </xf>
    <xf numFmtId="0" fontId="119" fillId="0" borderId="0" xfId="0" applyFont="1" applyAlignment="1">
      <alignment vertical="center"/>
    </xf>
    <xf numFmtId="0" fontId="123" fillId="0" borderId="0" xfId="0" applyFont="1"/>
    <xf numFmtId="0" fontId="124" fillId="0" borderId="9" xfId="0" applyFont="1" applyBorder="1" applyAlignment="1">
      <alignment vertical="center"/>
    </xf>
    <xf numFmtId="0" fontId="124" fillId="0" borderId="16" xfId="0" applyFont="1" applyBorder="1" applyAlignment="1">
      <alignment horizontal="center" vertical="center"/>
    </xf>
    <xf numFmtId="0" fontId="124" fillId="0" borderId="0" xfId="0" applyFont="1" applyAlignment="1">
      <alignment vertical="center"/>
    </xf>
    <xf numFmtId="0" fontId="125" fillId="0" borderId="9" xfId="0" applyFont="1" applyBorder="1" applyAlignment="1">
      <alignment vertical="center"/>
    </xf>
    <xf numFmtId="0" fontId="125" fillId="0" borderId="16" xfId="0" applyFont="1" applyBorder="1" applyAlignment="1">
      <alignment horizontal="center" vertical="center"/>
    </xf>
    <xf numFmtId="0" fontId="125" fillId="0" borderId="0" xfId="0" applyFont="1" applyAlignment="1">
      <alignment vertical="center"/>
    </xf>
    <xf numFmtId="0" fontId="119" fillId="2" borderId="9" xfId="0" applyFont="1" applyFill="1" applyBorder="1" applyAlignment="1">
      <alignment vertical="center"/>
    </xf>
    <xf numFmtId="0" fontId="119" fillId="0" borderId="5" xfId="0" applyFont="1" applyBorder="1" applyAlignment="1">
      <alignment horizontal="center"/>
    </xf>
    <xf numFmtId="0" fontId="122" fillId="2" borderId="9" xfId="0" applyFont="1" applyFill="1" applyBorder="1" applyAlignment="1">
      <alignment horizontal="center"/>
    </xf>
    <xf numFmtId="0" fontId="122" fillId="2" borderId="0" xfId="0" applyFont="1" applyFill="1" applyAlignment="1">
      <alignment horizontal="center"/>
    </xf>
    <xf numFmtId="0" fontId="125" fillId="2" borderId="9" xfId="0" applyFont="1" applyFill="1" applyBorder="1" applyAlignment="1">
      <alignment vertical="center"/>
    </xf>
    <xf numFmtId="0" fontId="126" fillId="0" borderId="0" xfId="0" applyFont="1" applyAlignment="1">
      <alignment vertical="center"/>
    </xf>
    <xf numFmtId="0" fontId="127" fillId="0" borderId="9" xfId="0" applyFont="1" applyBorder="1" applyAlignment="1">
      <alignment vertical="center"/>
    </xf>
    <xf numFmtId="0" fontId="127" fillId="0" borderId="16" xfId="0" applyFont="1" applyBorder="1" applyAlignment="1">
      <alignment horizontal="center" vertical="center"/>
    </xf>
    <xf numFmtId="0" fontId="127" fillId="0" borderId="0" xfId="0" applyFont="1" applyAlignment="1">
      <alignment vertical="center"/>
    </xf>
    <xf numFmtId="0" fontId="122" fillId="0" borderId="9" xfId="0" applyFont="1" applyBorder="1" applyAlignment="1">
      <alignment horizontal="center"/>
    </xf>
    <xf numFmtId="0" fontId="122" fillId="0" borderId="16" xfId="0" applyFont="1" applyBorder="1" applyAlignment="1">
      <alignment horizontal="center"/>
    </xf>
    <xf numFmtId="0" fontId="122" fillId="0" borderId="5" xfId="0" applyFont="1" applyBorder="1" applyAlignment="1">
      <alignment horizontal="center"/>
    </xf>
    <xf numFmtId="0" fontId="128" fillId="0" borderId="9" xfId="0" applyFont="1" applyBorder="1" applyAlignment="1">
      <alignment vertical="center"/>
    </xf>
    <xf numFmtId="0" fontId="128" fillId="0" borderId="16" xfId="0" applyFont="1" applyBorder="1" applyAlignment="1">
      <alignment horizontal="center" vertical="center"/>
    </xf>
    <xf numFmtId="0" fontId="128" fillId="0" borderId="0" xfId="0" applyFont="1" applyAlignment="1">
      <alignment vertical="center"/>
    </xf>
    <xf numFmtId="0" fontId="129" fillId="0" borderId="9" xfId="0" applyFont="1" applyBorder="1" applyAlignment="1">
      <alignment vertical="center"/>
    </xf>
    <xf numFmtId="0" fontId="129" fillId="0" borderId="16" xfId="0" applyFont="1" applyBorder="1" applyAlignment="1">
      <alignment horizontal="center" vertical="center"/>
    </xf>
    <xf numFmtId="0" fontId="129" fillId="0" borderId="0" xfId="0" applyFont="1" applyAlignment="1">
      <alignment vertical="center"/>
    </xf>
    <xf numFmtId="0" fontId="130" fillId="0" borderId="0" xfId="0" applyFont="1"/>
    <xf numFmtId="0" fontId="53" fillId="2" borderId="0" xfId="0" applyFont="1" applyFill="1" applyAlignment="1">
      <alignment vertical="center" wrapText="1"/>
    </xf>
    <xf numFmtId="0" fontId="7" fillId="2" borderId="0" xfId="0" applyFont="1" applyFill="1" applyAlignment="1">
      <alignment vertical="center" wrapText="1"/>
    </xf>
    <xf numFmtId="0" fontId="119" fillId="2" borderId="9" xfId="0" applyFont="1" applyFill="1" applyBorder="1" applyAlignment="1">
      <alignment horizontal="center" vertical="center"/>
    </xf>
    <xf numFmtId="0" fontId="119" fillId="2" borderId="0" xfId="0" applyFont="1" applyFill="1" applyAlignment="1">
      <alignment horizontal="center" vertical="center"/>
    </xf>
    <xf numFmtId="0" fontId="119" fillId="0" borderId="17" xfId="0" applyFont="1" applyBorder="1" applyAlignment="1">
      <alignment horizontal="center" vertical="center"/>
    </xf>
    <xf numFmtId="0" fontId="119" fillId="0" borderId="23" xfId="0" applyFont="1" applyBorder="1" applyAlignment="1">
      <alignment horizontal="center" vertical="center"/>
    </xf>
    <xf numFmtId="0" fontId="131" fillId="7" borderId="0" xfId="0" applyFont="1" applyFill="1" applyAlignment="1">
      <alignment horizontal="center" vertical="center"/>
    </xf>
    <xf numFmtId="0" fontId="124" fillId="7" borderId="0" xfId="0" applyFont="1" applyFill="1" applyAlignment="1">
      <alignment horizontal="center" vertical="center"/>
    </xf>
    <xf numFmtId="0" fontId="114" fillId="0" borderId="0" xfId="2" applyFont="1" applyAlignment="1">
      <alignment vertical="top"/>
    </xf>
    <xf numFmtId="0" fontId="114" fillId="0" borderId="0" xfId="2" applyFont="1" applyAlignment="1">
      <alignment vertical="top" wrapText="1"/>
    </xf>
    <xf numFmtId="0" fontId="133" fillId="0" borderId="0" xfId="2" applyFont="1" applyAlignment="1">
      <alignment vertical="center"/>
    </xf>
    <xf numFmtId="0" fontId="54" fillId="0" borderId="0" xfId="2" applyAlignment="1">
      <alignment horizontal="center" vertical="top"/>
    </xf>
    <xf numFmtId="0" fontId="58" fillId="0" borderId="0" xfId="2" applyFont="1" applyAlignment="1">
      <alignment horizontal="center" vertical="top" wrapText="1"/>
    </xf>
    <xf numFmtId="0" fontId="135" fillId="0" borderId="0" xfId="2" applyFont="1" applyAlignment="1">
      <alignment vertical="top" wrapText="1"/>
    </xf>
    <xf numFmtId="0" fontId="132" fillId="0" borderId="0" xfId="2" applyFont="1"/>
    <xf numFmtId="0" fontId="54" fillId="0" borderId="0" xfId="2" applyAlignment="1">
      <alignment vertical="top"/>
    </xf>
    <xf numFmtId="0" fontId="102" fillId="0" borderId="9" xfId="2" applyFont="1" applyBorder="1" applyAlignment="1">
      <alignment horizontal="center" vertical="top"/>
    </xf>
    <xf numFmtId="0" fontId="58" fillId="0" borderId="9" xfId="2" applyFont="1" applyBorder="1" applyAlignment="1">
      <alignment horizontal="center" vertical="top"/>
    </xf>
    <xf numFmtId="0" fontId="79" fillId="0" borderId="9" xfId="2" applyFont="1" applyBorder="1" applyAlignment="1">
      <alignment horizontal="center" vertical="center"/>
    </xf>
    <xf numFmtId="0" fontId="54" fillId="0" borderId="9" xfId="2" applyBorder="1" applyAlignment="1">
      <alignment horizontal="center" vertical="center"/>
    </xf>
    <xf numFmtId="0" fontId="54" fillId="0" borderId="9" xfId="2" applyBorder="1" applyAlignment="1">
      <alignment horizontal="center" vertical="top"/>
    </xf>
    <xf numFmtId="0" fontId="42" fillId="0" borderId="16" xfId="2" applyFont="1" applyBorder="1" applyAlignment="1">
      <alignment vertical="top"/>
    </xf>
    <xf numFmtId="0" fontId="58" fillId="0" borderId="9" xfId="2" applyFont="1" applyBorder="1" applyAlignment="1">
      <alignment vertical="center"/>
    </xf>
    <xf numFmtId="0" fontId="79" fillId="0" borderId="9" xfId="2" applyFont="1" applyBorder="1" applyAlignment="1">
      <alignment horizontal="center" vertical="top"/>
    </xf>
    <xf numFmtId="0" fontId="71" fillId="0" borderId="9" xfId="2" applyFont="1" applyBorder="1"/>
    <xf numFmtId="0" fontId="80" fillId="0" borderId="9" xfId="2" applyFont="1" applyBorder="1"/>
    <xf numFmtId="0" fontId="135" fillId="0" borderId="16" xfId="2" applyFont="1" applyBorder="1" applyAlignment="1">
      <alignment vertical="top" wrapText="1"/>
    </xf>
    <xf numFmtId="0" fontId="114" fillId="0" borderId="9" xfId="2" applyFont="1" applyBorder="1" applyAlignment="1">
      <alignment horizontal="center" vertical="top"/>
    </xf>
    <xf numFmtId="0" fontId="114" fillId="0" borderId="9" xfId="2" applyFont="1" applyBorder="1" applyAlignment="1">
      <alignment vertical="top"/>
    </xf>
    <xf numFmtId="0" fontId="0" fillId="0" borderId="9" xfId="2" applyFont="1" applyBorder="1" applyAlignment="1">
      <alignment vertical="top"/>
    </xf>
    <xf numFmtId="0" fontId="58" fillId="0" borderId="9" xfId="2" applyFont="1" applyBorder="1" applyAlignment="1">
      <alignment vertical="top"/>
    </xf>
    <xf numFmtId="0" fontId="54" fillId="0" borderId="12" xfId="2" applyBorder="1" applyAlignment="1">
      <alignment vertical="top"/>
    </xf>
    <xf numFmtId="0" fontId="80" fillId="0" borderId="3" xfId="2" applyFont="1" applyBorder="1"/>
    <xf numFmtId="0" fontId="80" fillId="0" borderId="19" xfId="2" applyFont="1" applyBorder="1"/>
    <xf numFmtId="0" fontId="106" fillId="0" borderId="9" xfId="2" applyFont="1" applyBorder="1" applyAlignment="1">
      <alignment horizontal="center" vertical="top"/>
    </xf>
    <xf numFmtId="0" fontId="38" fillId="13" borderId="0" xfId="2" applyFont="1" applyFill="1" applyAlignment="1">
      <alignment horizontal="center" vertical="center"/>
    </xf>
    <xf numFmtId="0" fontId="58" fillId="0" borderId="9" xfId="2" applyFont="1" applyBorder="1" applyAlignment="1">
      <alignment vertical="top" wrapText="1"/>
    </xf>
    <xf numFmtId="0" fontId="101" fillId="0" borderId="0" xfId="2" applyFont="1" applyAlignment="1">
      <alignment vertical="top" wrapText="1"/>
    </xf>
    <xf numFmtId="0" fontId="80" fillId="0" borderId="16" xfId="2" applyFont="1" applyBorder="1" applyAlignment="1">
      <alignment vertical="center"/>
    </xf>
    <xf numFmtId="0" fontId="76" fillId="0" borderId="9" xfId="2" applyFont="1" applyBorder="1" applyAlignment="1">
      <alignment vertical="top"/>
    </xf>
    <xf numFmtId="0" fontId="114" fillId="0" borderId="9" xfId="2" applyFont="1" applyBorder="1" applyAlignment="1">
      <alignment vertical="top" wrapText="1"/>
    </xf>
    <xf numFmtId="0" fontId="74" fillId="0" borderId="12" xfId="2" applyFont="1" applyBorder="1" applyAlignment="1">
      <alignment vertical="top"/>
    </xf>
    <xf numFmtId="0" fontId="74" fillId="0" borderId="3" xfId="2" applyFont="1" applyBorder="1" applyAlignment="1">
      <alignment vertical="top"/>
    </xf>
    <xf numFmtId="0" fontId="134" fillId="6" borderId="0" xfId="2" applyFont="1" applyFill="1"/>
    <xf numFmtId="0" fontId="79" fillId="0" borderId="0" xfId="2" applyFont="1" applyAlignment="1">
      <alignment horizontal="center" vertical="top"/>
    </xf>
    <xf numFmtId="0" fontId="78" fillId="6" borderId="0" xfId="2" applyFont="1" applyFill="1"/>
    <xf numFmtId="0" fontId="12" fillId="0" borderId="15" xfId="0" applyFont="1" applyBorder="1" applyAlignment="1">
      <alignment vertical="center"/>
    </xf>
    <xf numFmtId="0" fontId="12" fillId="0" borderId="56" xfId="0" applyFont="1" applyBorder="1" applyAlignment="1">
      <alignment horizontal="center"/>
    </xf>
    <xf numFmtId="0" fontId="12" fillId="0" borderId="6" xfId="0" applyFont="1" applyBorder="1" applyAlignment="1">
      <alignment vertical="center"/>
    </xf>
    <xf numFmtId="0" fontId="48" fillId="0" borderId="56" xfId="0" applyFont="1" applyBorder="1" applyAlignment="1">
      <alignment horizontal="center"/>
    </xf>
    <xf numFmtId="0" fontId="48" fillId="0" borderId="6" xfId="0" applyFont="1" applyBorder="1" applyAlignment="1">
      <alignment vertical="center"/>
    </xf>
    <xf numFmtId="0" fontId="87" fillId="0" borderId="56" xfId="0" applyFont="1" applyBorder="1" applyAlignment="1">
      <alignment horizontal="center"/>
    </xf>
    <xf numFmtId="0" fontId="87" fillId="0" borderId="0" xfId="0" applyFont="1"/>
    <xf numFmtId="0" fontId="87" fillId="0" borderId="0" xfId="0" applyFont="1" applyAlignment="1">
      <alignment horizontal="center"/>
    </xf>
    <xf numFmtId="0" fontId="87" fillId="0" borderId="6" xfId="0" applyFont="1" applyBorder="1" applyAlignment="1">
      <alignment vertical="center"/>
    </xf>
    <xf numFmtId="0" fontId="138" fillId="0" borderId="56" xfId="0" applyFont="1" applyBorder="1" applyAlignment="1">
      <alignment horizontal="center"/>
    </xf>
    <xf numFmtId="0" fontId="138" fillId="0" borderId="0" xfId="0" applyFont="1"/>
    <xf numFmtId="0" fontId="138" fillId="0" borderId="0" xfId="0" applyFont="1" applyAlignment="1">
      <alignment horizontal="center"/>
    </xf>
    <xf numFmtId="0" fontId="138" fillId="0" borderId="6" xfId="0" applyFont="1" applyBorder="1" applyAlignment="1">
      <alignment vertical="center"/>
    </xf>
    <xf numFmtId="0" fontId="6" fillId="0" borderId="56" xfId="0" applyFont="1" applyBorder="1" applyAlignment="1">
      <alignment horizontal="center"/>
    </xf>
    <xf numFmtId="0" fontId="6" fillId="0" borderId="0" xfId="0" applyFont="1"/>
    <xf numFmtId="0" fontId="6" fillId="0" borderId="0" xfId="0" applyFont="1" applyAlignment="1">
      <alignment horizontal="center"/>
    </xf>
    <xf numFmtId="0" fontId="6" fillId="0" borderId="6" xfId="0" applyFont="1" applyBorder="1" applyAlignment="1">
      <alignment vertical="center"/>
    </xf>
    <xf numFmtId="0" fontId="5" fillId="0" borderId="56" xfId="0" applyFont="1" applyBorder="1" applyAlignment="1">
      <alignment horizontal="center"/>
    </xf>
    <xf numFmtId="0" fontId="52" fillId="0" borderId="56" xfId="0" applyFont="1" applyBorder="1" applyAlignment="1">
      <alignment horizontal="center"/>
    </xf>
    <xf numFmtId="0" fontId="52" fillId="0" borderId="6" xfId="0" applyFont="1" applyBorder="1" applyAlignment="1">
      <alignment vertical="center"/>
    </xf>
    <xf numFmtId="0" fontId="5" fillId="18" borderId="0" xfId="0" applyFont="1" applyFill="1" applyAlignment="1">
      <alignment horizontal="center"/>
    </xf>
    <xf numFmtId="0" fontId="52" fillId="18" borderId="0" xfId="0" applyFont="1" applyFill="1" applyAlignment="1">
      <alignment horizontal="center"/>
    </xf>
    <xf numFmtId="0" fontId="52" fillId="0" borderId="6" xfId="0" applyFont="1" applyBorder="1" applyAlignment="1">
      <alignment vertical="center" wrapText="1"/>
    </xf>
    <xf numFmtId="0" fontId="5" fillId="0" borderId="6" xfId="0" applyFont="1" applyBorder="1" applyAlignment="1">
      <alignment horizontal="left" vertical="center"/>
    </xf>
    <xf numFmtId="0" fontId="12" fillId="0" borderId="55" xfId="0" applyFont="1" applyBorder="1" applyAlignment="1">
      <alignment horizontal="center" vertical="center"/>
    </xf>
    <xf numFmtId="0" fontId="12" fillId="0" borderId="14" xfId="0" applyFont="1" applyBorder="1" applyAlignment="1">
      <alignment vertical="center"/>
    </xf>
    <xf numFmtId="0" fontId="12" fillId="0" borderId="56" xfId="0" applyFont="1" applyBorder="1" applyAlignment="1">
      <alignment horizontal="center" vertical="center"/>
    </xf>
    <xf numFmtId="0" fontId="39" fillId="0" borderId="56" xfId="0" applyFont="1" applyBorder="1" applyAlignment="1">
      <alignment horizontal="center" vertical="center"/>
    </xf>
    <xf numFmtId="0" fontId="39" fillId="0" borderId="6" xfId="0" applyFont="1" applyBorder="1" applyAlignment="1">
      <alignment vertical="center"/>
    </xf>
    <xf numFmtId="0" fontId="87" fillId="0" borderId="56" xfId="0" applyFont="1" applyBorder="1" applyAlignment="1">
      <alignment horizontal="center" vertical="center"/>
    </xf>
    <xf numFmtId="0" fontId="87" fillId="0" borderId="0" xfId="0" applyFont="1" applyAlignment="1">
      <alignment vertical="center"/>
    </xf>
    <xf numFmtId="0" fontId="87" fillId="0" borderId="9" xfId="0" applyFont="1" applyBorder="1" applyAlignment="1">
      <alignment vertical="center"/>
    </xf>
    <xf numFmtId="0" fontId="39" fillId="0" borderId="6" xfId="0" applyFont="1" applyBorder="1" applyAlignment="1">
      <alignment horizontal="left"/>
    </xf>
    <xf numFmtId="0" fontId="6" fillId="0" borderId="56" xfId="0" applyFont="1" applyBorder="1" applyAlignment="1">
      <alignment horizontal="center" vertical="center"/>
    </xf>
    <xf numFmtId="0" fontId="5" fillId="0" borderId="56" xfId="0" applyFont="1" applyBorder="1" applyAlignment="1">
      <alignment horizontal="center" vertical="center"/>
    </xf>
    <xf numFmtId="0" fontId="40" fillId="0" borderId="6" xfId="0" applyFont="1" applyBorder="1" applyAlignment="1">
      <alignment horizontal="left" vertical="center"/>
    </xf>
    <xf numFmtId="0" fontId="40" fillId="0" borderId="6" xfId="0" applyFont="1" applyBorder="1" applyAlignment="1">
      <alignment vertical="center"/>
    </xf>
    <xf numFmtId="0" fontId="40" fillId="0" borderId="56" xfId="0" applyFont="1" applyBorder="1" applyAlignment="1">
      <alignment horizontal="center" vertical="center"/>
    </xf>
    <xf numFmtId="0" fontId="11" fillId="0" borderId="56" xfId="0" applyFont="1" applyBorder="1" applyAlignment="1">
      <alignment horizontal="center" vertical="center"/>
    </xf>
    <xf numFmtId="0" fontId="11" fillId="0" borderId="6" xfId="0" applyFont="1" applyBorder="1" applyAlignment="1">
      <alignment vertical="center"/>
    </xf>
    <xf numFmtId="0" fontId="6" fillId="0" borderId="0" xfId="0" applyFont="1" applyAlignment="1">
      <alignment horizontal="left" vertical="center"/>
    </xf>
    <xf numFmtId="0" fontId="17" fillId="0" borderId="56" xfId="0" applyFont="1" applyBorder="1" applyAlignment="1">
      <alignment horizontal="center"/>
    </xf>
    <xf numFmtId="0" fontId="40" fillId="0" borderId="5" xfId="0" applyFont="1" applyBorder="1"/>
    <xf numFmtId="0" fontId="5" fillId="0" borderId="5" xfId="0" applyFont="1" applyBorder="1" applyAlignment="1">
      <alignment vertical="center"/>
    </xf>
    <xf numFmtId="0" fontId="11" fillId="0" borderId="5" xfId="0" applyFont="1" applyBorder="1" applyAlignment="1">
      <alignment wrapText="1"/>
    </xf>
    <xf numFmtId="0" fontId="78" fillId="6" borderId="29" xfId="2" applyFont="1" applyFill="1" applyBorder="1"/>
    <xf numFmtId="0" fontId="78" fillId="6" borderId="0" xfId="2" applyFont="1" applyFill="1" applyAlignment="1">
      <alignment horizontal="left"/>
    </xf>
    <xf numFmtId="0" fontId="67" fillId="14" borderId="38" xfId="2" applyFont="1" applyFill="1" applyBorder="1" applyAlignment="1" applyProtection="1">
      <alignment horizontal="center" vertical="center"/>
      <protection locked="0"/>
    </xf>
    <xf numFmtId="0" fontId="67" fillId="14" borderId="37" xfId="2" applyFont="1" applyFill="1" applyBorder="1" applyAlignment="1" applyProtection="1">
      <alignment horizontal="center" vertical="center"/>
      <protection locked="0"/>
    </xf>
    <xf numFmtId="0" fontId="84" fillId="15" borderId="0" xfId="2" applyFont="1" applyFill="1" applyAlignment="1">
      <alignment horizontal="left" vertical="center" wrapText="1"/>
    </xf>
    <xf numFmtId="0" fontId="71" fillId="0" borderId="0" xfId="2" applyFont="1" applyAlignment="1" applyProtection="1">
      <alignment horizontal="left" vertical="center"/>
      <protection locked="0"/>
    </xf>
    <xf numFmtId="0" fontId="67" fillId="14" borderId="32" xfId="2" applyFont="1" applyFill="1" applyBorder="1" applyAlignment="1">
      <alignment horizontal="center" vertical="center"/>
    </xf>
    <xf numFmtId="0" fontId="67" fillId="14" borderId="0" xfId="2" applyFont="1" applyFill="1" applyAlignment="1">
      <alignment horizontal="center" vertical="center"/>
    </xf>
    <xf numFmtId="0" fontId="58" fillId="0" borderId="0" xfId="2" applyFont="1" applyAlignment="1">
      <alignment vertical="top" wrapText="1"/>
    </xf>
    <xf numFmtId="0" fontId="58" fillId="0" borderId="16" xfId="2" applyFont="1" applyBorder="1" applyAlignment="1">
      <alignment vertical="top" wrapText="1"/>
    </xf>
    <xf numFmtId="0" fontId="102" fillId="0" borderId="0" xfId="2" applyFont="1" applyAlignment="1">
      <alignment horizontal="left" vertical="top" wrapText="1"/>
    </xf>
    <xf numFmtId="0" fontId="102" fillId="0" borderId="16" xfId="2" applyFont="1" applyBorder="1" applyAlignment="1">
      <alignment horizontal="left" vertical="top" wrapText="1"/>
    </xf>
    <xf numFmtId="0" fontId="105" fillId="0" borderId="10" xfId="2" applyFont="1" applyBorder="1" applyAlignment="1">
      <alignment horizontal="left" vertical="center"/>
    </xf>
    <xf numFmtId="0" fontId="105" fillId="0" borderId="2" xfId="2" applyFont="1" applyBorder="1" applyAlignment="1">
      <alignment horizontal="left" vertical="center"/>
    </xf>
    <xf numFmtId="0" fontId="105" fillId="0" borderId="11" xfId="2" applyFont="1" applyBorder="1" applyAlignment="1">
      <alignment horizontal="left" vertical="center"/>
    </xf>
    <xf numFmtId="0" fontId="105" fillId="0" borderId="9" xfId="2" applyFont="1" applyBorder="1" applyAlignment="1">
      <alignment horizontal="left" vertical="center"/>
    </xf>
    <xf numFmtId="0" fontId="105" fillId="0" borderId="0" xfId="2" applyFont="1" applyAlignment="1">
      <alignment horizontal="left" vertical="center"/>
    </xf>
    <xf numFmtId="0" fontId="105" fillId="0" borderId="16" xfId="2" applyFont="1" applyBorder="1" applyAlignment="1">
      <alignment horizontal="left" vertical="center"/>
    </xf>
    <xf numFmtId="0" fontId="114" fillId="0" borderId="16" xfId="2" applyFont="1" applyBorder="1" applyAlignment="1">
      <alignment horizontal="left" vertical="top" wrapText="1"/>
    </xf>
    <xf numFmtId="0" fontId="68" fillId="0" borderId="0" xfId="2" applyFont="1" applyAlignment="1">
      <alignment horizontal="left" wrapText="1"/>
    </xf>
    <xf numFmtId="0" fontId="66" fillId="12" borderId="0" xfId="3" applyFont="1" applyFill="1" applyAlignment="1">
      <alignment horizontal="center"/>
    </xf>
    <xf numFmtId="0" fontId="74" fillId="0" borderId="0" xfId="2" applyFont="1" applyAlignment="1">
      <alignment vertical="top"/>
    </xf>
    <xf numFmtId="0" fontId="135" fillId="0" borderId="16" xfId="2" applyFont="1" applyBorder="1" applyAlignment="1">
      <alignment horizontal="left" vertical="top" wrapText="1"/>
    </xf>
    <xf numFmtId="0" fontId="114" fillId="0" borderId="0" xfId="2" applyFont="1" applyAlignment="1">
      <alignment horizontal="left" vertical="top" wrapText="1"/>
    </xf>
    <xf numFmtId="0" fontId="135" fillId="0" borderId="0" xfId="2" applyFont="1" applyAlignment="1">
      <alignment horizontal="center" vertical="top" wrapText="1"/>
    </xf>
    <xf numFmtId="0" fontId="135" fillId="0" borderId="16" xfId="2" applyFont="1" applyBorder="1" applyAlignment="1">
      <alignment horizontal="center" vertical="top" wrapText="1"/>
    </xf>
    <xf numFmtId="0" fontId="114" fillId="0" borderId="16" xfId="2" applyFont="1" applyBorder="1" applyAlignment="1">
      <alignment horizontal="left" vertical="top"/>
    </xf>
    <xf numFmtId="0" fontId="114" fillId="0" borderId="19" xfId="2" applyFont="1" applyBorder="1" applyAlignment="1">
      <alignment horizontal="left" vertical="top" wrapText="1"/>
    </xf>
    <xf numFmtId="0" fontId="71" fillId="0" borderId="0" xfId="2" applyFont="1" applyAlignment="1">
      <alignment horizontal="left" vertical="center"/>
    </xf>
    <xf numFmtId="0" fontId="58" fillId="0" borderId="0" xfId="2" applyFont="1" applyAlignment="1">
      <alignment horizontal="center" vertical="top"/>
    </xf>
    <xf numFmtId="0" fontId="101" fillId="0" borderId="0" xfId="2" applyFont="1" applyAlignment="1">
      <alignment horizontal="left" vertical="top" wrapText="1"/>
    </xf>
    <xf numFmtId="0" fontId="58" fillId="0" borderId="0" xfId="2" applyFont="1" applyAlignment="1">
      <alignment horizontal="left" vertical="top" wrapText="1"/>
    </xf>
  </cellXfs>
  <cellStyles count="4">
    <cellStyle name="Hyperlink" xfId="3" builtinId="8"/>
    <cellStyle name="Normal" xfId="0" builtinId="0"/>
    <cellStyle name="Normal 2" xfId="2" xr:uid="{C19375F2-5C42-4883-ADB2-315CBD879912}"/>
    <cellStyle name="Normal 34" xfId="1" xr:uid="{A531A7DD-FA08-433A-BC3E-753E9563C9B1}"/>
  </cellStyles>
  <dxfs count="262">
    <dxf>
      <font>
        <color rgb="FFFF0000"/>
      </font>
    </dxf>
    <dxf>
      <font>
        <color theme="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theme="0"/>
      </font>
    </dxf>
    <dxf>
      <font>
        <color rgb="FFFF0000"/>
      </font>
    </dxf>
    <dxf>
      <font>
        <color theme="0"/>
      </font>
    </dxf>
    <dxf>
      <font>
        <color theme="0"/>
      </font>
    </dxf>
    <dxf>
      <font>
        <color rgb="FFFF0000"/>
      </font>
    </dxf>
    <dxf>
      <font>
        <color theme="0"/>
      </font>
    </dxf>
    <dxf>
      <font>
        <color rgb="FFFF0000"/>
      </font>
    </dxf>
    <dxf>
      <font>
        <color theme="0"/>
      </font>
    </dxf>
    <dxf>
      <font>
        <color theme="0"/>
      </font>
    </dxf>
    <dxf>
      <font>
        <color theme="0"/>
      </font>
    </dxf>
    <dxf>
      <font>
        <color rgb="FFFF0000"/>
      </font>
    </dxf>
    <dxf>
      <font>
        <color theme="0"/>
      </font>
    </dxf>
    <dxf>
      <font>
        <color theme="0"/>
      </font>
    </dxf>
    <dxf>
      <font>
        <color theme="0"/>
      </font>
    </dxf>
    <dxf>
      <font>
        <color rgb="FFFF0000"/>
      </font>
    </dxf>
    <dxf>
      <font>
        <color theme="0"/>
      </font>
    </dxf>
    <dxf>
      <font>
        <color theme="0"/>
      </font>
    </dxf>
    <dxf>
      <font>
        <color rgb="FFFF000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theme="0"/>
      </font>
    </dxf>
    <dxf>
      <font>
        <color rgb="FFFF0000"/>
      </font>
    </dxf>
    <dxf>
      <font>
        <color theme="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00B050"/>
      </font>
    </dxf>
    <dxf>
      <font>
        <color rgb="FFFF0000"/>
      </font>
    </dxf>
    <dxf>
      <font>
        <color rgb="FFF2F2F2"/>
      </font>
    </dxf>
    <dxf>
      <font>
        <color rgb="FFF2F2F2"/>
      </font>
    </dxf>
    <dxf>
      <font>
        <color rgb="FFFF0000"/>
      </font>
    </dxf>
    <dxf>
      <font>
        <color rgb="FFF2F2F2"/>
      </font>
    </dxf>
    <dxf>
      <font>
        <color rgb="FFF2F2F2"/>
      </font>
    </dxf>
    <dxf>
      <font>
        <color rgb="FFF2F2F2"/>
      </font>
    </dxf>
    <dxf>
      <font>
        <color rgb="FFF2F2F2"/>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2F2F2"/>
      </font>
    </dxf>
    <dxf>
      <font>
        <color rgb="FFF2F2F2"/>
      </font>
    </dxf>
    <dxf>
      <font>
        <color rgb="FFFF0000"/>
      </font>
    </dxf>
    <dxf>
      <font>
        <color theme="0"/>
      </font>
    </dxf>
    <dxf>
      <font>
        <color rgb="FFFF0000"/>
      </font>
    </dxf>
    <dxf>
      <font>
        <color rgb="FFF2F2F2"/>
      </font>
    </dxf>
    <dxf>
      <font>
        <color rgb="FFF2F2F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theme="0"/>
      </font>
    </dxf>
    <dxf>
      <font>
        <color rgb="FFFF0000"/>
      </font>
    </dxf>
    <dxf>
      <font>
        <color theme="0"/>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rgb="FFFF0000"/>
      </font>
    </dxf>
    <dxf>
      <font>
        <color theme="0"/>
      </font>
    </dxf>
    <dxf>
      <font>
        <color rgb="FFFF0000"/>
      </font>
    </dxf>
    <dxf>
      <font>
        <color theme="0"/>
      </font>
    </dxf>
    <dxf>
      <font>
        <color theme="0"/>
      </font>
    </dxf>
    <dxf>
      <font>
        <color rgb="FFFF0000"/>
      </font>
    </dxf>
    <dxf>
      <font>
        <color theme="0"/>
      </font>
    </dxf>
    <dxf>
      <font>
        <color theme="0"/>
      </font>
    </dxf>
    <dxf>
      <font>
        <color theme="0"/>
      </font>
    </dxf>
    <dxf>
      <font>
        <color theme="0"/>
      </font>
    </dxf>
    <dxf>
      <font>
        <color rgb="FFFF0000"/>
      </font>
    </dxf>
    <dxf>
      <font>
        <color theme="0"/>
      </font>
    </dxf>
    <dxf>
      <font>
        <color rgb="FFFF0000"/>
      </font>
    </dxf>
    <dxf>
      <font>
        <color theme="0"/>
      </font>
    </dxf>
    <dxf>
      <font>
        <color theme="0"/>
      </font>
    </dxf>
    <dxf>
      <font>
        <color rgb="FFFF000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00B05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2F2F2"/>
      </font>
    </dxf>
    <dxf>
      <font>
        <color rgb="FFFF0000"/>
      </font>
    </dxf>
    <dxf>
      <font>
        <color rgb="FFF2F2F2"/>
      </font>
    </dxf>
    <dxf>
      <font>
        <color theme="0"/>
      </font>
    </dxf>
    <dxf>
      <font>
        <color rgb="FFF2F2F2"/>
      </font>
    </dxf>
    <dxf>
      <font>
        <color rgb="FFFF0000"/>
      </font>
    </dxf>
    <dxf>
      <font>
        <color rgb="FFF2F2F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left style="thin">
          <color rgb="FF000000"/>
        </left>
        <right/>
        <top/>
        <bottom/>
        <vertical/>
        <horizontal/>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left style="thin">
          <color rgb="FF000000"/>
        </left>
        <right/>
        <top/>
        <bottom/>
        <vertical/>
        <horizontal/>
      </border>
    </dxf>
    <dxf>
      <font>
        <b val="0"/>
        <i val="0"/>
        <strike val="0"/>
        <condense val="0"/>
        <extend val="0"/>
        <outline val="0"/>
        <shadow val="0"/>
        <u val="none"/>
        <vertAlign val="baseline"/>
        <sz val="9"/>
        <color rgb="FF000000"/>
        <name val="Arial"/>
        <family val="2"/>
        <scheme val="none"/>
      </font>
      <alignment horizontal="general"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rgb="FF00000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border outline="0">
        <left style="thin">
          <color indexed="64"/>
        </left>
        <top style="thin">
          <color indexed="64"/>
        </top>
      </border>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theme="0" tint="-4.9989318521683403E-2"/>
        </patternFill>
      </fill>
      <alignment horizontal="center"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fill>
        <patternFill patternType="solid">
          <fgColor indexed="64"/>
          <bgColor rgb="FFFFFF00"/>
        </patternFill>
      </fill>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dxf>
    <dxf>
      <border outline="0">
        <left style="thin">
          <color indexed="64"/>
        </left>
        <top style="thin">
          <color indexed="64"/>
        </top>
      </border>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theme="0" tint="-4.9989318521683403E-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fill>
        <patternFill patternType="solid">
          <fgColor indexed="64"/>
          <bgColor rgb="FFFFFF00"/>
        </patternFill>
      </fill>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dxf>
    <dxf>
      <border outline="0">
        <left style="thin">
          <color indexed="64"/>
        </left>
        <top style="thin">
          <color indexed="64"/>
        </top>
      </border>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theme="0" tint="-4.9989318521683403E-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fill>
        <patternFill patternType="solid">
          <fgColor indexed="64"/>
          <bgColor rgb="FFFFFF00"/>
        </patternFill>
      </fill>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dxf>
    <dxf>
      <border outline="0">
        <left style="thin">
          <color indexed="64"/>
        </left>
        <top style="thin">
          <color indexed="64"/>
        </top>
      </border>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theme="0" tint="-4.9989318521683403E-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fill>
        <patternFill patternType="solid">
          <fgColor indexed="64"/>
          <bgColor rgb="FFFFFF00"/>
        </patternFill>
      </fill>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dxf>
    <dxf>
      <border outline="0">
        <left style="thin">
          <color indexed="64"/>
        </left>
        <top style="thin">
          <color indexed="64"/>
        </top>
      </border>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theme="0" tint="-4.9989318521683403E-2"/>
        </patternFill>
      </fill>
      <border diagonalUp="0" diagonalDown="0" outline="0">
        <left style="thin">
          <color indexed="64"/>
        </left>
        <right style="thin">
          <color indexed="64"/>
        </right>
        <top/>
        <bottom/>
      </border>
    </dxf>
    <dxf>
      <font>
        <b/>
        <i val="0"/>
      </font>
      <border>
        <left style="thin">
          <color auto="1"/>
        </left>
        <right style="thin">
          <color auto="1"/>
        </right>
        <top style="thin">
          <color auto="1"/>
        </top>
        <bottom style="thin">
          <color auto="1"/>
        </bottom>
      </border>
    </dxf>
    <dxf>
      <border>
        <top style="thin">
          <color auto="1"/>
        </top>
        <bottom style="thin">
          <color auto="1"/>
        </bottom>
      </border>
    </dxf>
  </dxfs>
  <tableStyles count="1" defaultTableStyle="TableStyleMedium2" defaultPivotStyle="PivotStyleLight16">
    <tableStyle name="Table Style 1" pivot="0" count="2" xr9:uid="{D2AE4109-3078-4F56-A50D-62F2A11D3092}">
      <tableStyleElement type="wholeTable" dxfId="261"/>
      <tableStyleElement type="headerRow" dxfId="260"/>
    </tableStyle>
  </tableStyles>
  <colors>
    <mruColors>
      <color rgb="FF4F81BD"/>
      <color rgb="FFA6A6A6"/>
      <color rgb="FFD9D9D9"/>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266700</xdr:colOff>
      <xdr:row>2</xdr:row>
      <xdr:rowOff>47625</xdr:rowOff>
    </xdr:from>
    <xdr:to>
      <xdr:col>11</xdr:col>
      <xdr:colOff>991465</xdr:colOff>
      <xdr:row>2</xdr:row>
      <xdr:rowOff>381000</xdr:rowOff>
    </xdr:to>
    <xdr:pic>
      <xdr:nvPicPr>
        <xdr:cNvPr id="2" name="Picture 1" title="Curtin University logo">
          <a:extLst>
            <a:ext uri="{FF2B5EF4-FFF2-40B4-BE49-F238E27FC236}">
              <a16:creationId xmlns:a16="http://schemas.microsoft.com/office/drawing/2014/main" id="{9B05F779-9234-496C-BF43-8C65AF2D7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753100" y="428625"/>
          <a:ext cx="156296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123825</xdr:colOff>
      <xdr:row>2</xdr:row>
      <xdr:rowOff>44450</xdr:rowOff>
    </xdr:from>
    <xdr:to>
      <xdr:col>13</xdr:col>
      <xdr:colOff>991465</xdr:colOff>
      <xdr:row>2</xdr:row>
      <xdr:rowOff>381000</xdr:rowOff>
    </xdr:to>
    <xdr:pic>
      <xdr:nvPicPr>
        <xdr:cNvPr id="2" name="Picture 1" title="Curtin University logo">
          <a:extLst>
            <a:ext uri="{FF2B5EF4-FFF2-40B4-BE49-F238E27FC236}">
              <a16:creationId xmlns:a16="http://schemas.microsoft.com/office/drawing/2014/main" id="{5CD53BA4-47C6-487E-83F9-B67E5E3805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236450" y="390525"/>
          <a:ext cx="215669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233306K\Downloads\2026-BEd-ECE-OUA-Transitional%20Enrolment%20Planner_v1.xlsx" TargetMode="External"/><Relationship Id="rId1" Type="http://schemas.openxmlformats.org/officeDocument/2006/relationships/externalLinkPath" Target="2026-BEd-ECE-OUA-Transitional%20Enrolment%20Planner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nsEnrPlan BEN TEMPLATE"/>
      <sheetName val="BEd ECE TransEnrPlan OUA"/>
      <sheetName val="ECE Trans Data"/>
      <sheetName val="BEN TransHandbook"/>
      <sheetName val="OUA TransHandbook"/>
    </sheetNames>
    <sheetDataSet>
      <sheetData sheetId="0"/>
      <sheetData sheetId="1"/>
      <sheetData sheetId="2">
        <row r="4">
          <cell r="E4" t="str">
            <v>800 credit points required</v>
          </cell>
        </row>
      </sheetData>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C8118B-A328-4042-9B33-52843DCBAB70}" name="Table_BENTransStg1" displayName="Table_BENTransStg1" ref="C16:T45" totalsRowShown="0" headerRowDxfId="259" headerRowBorderDxfId="258" tableBorderDxfId="257">
  <autoFilter ref="C16:T45" xr:uid="{85C8118B-A328-4042-9B33-52843DCBAB70}"/>
  <sortState xmlns:xlrd2="http://schemas.microsoft.com/office/spreadsheetml/2017/richdata2" ref="C17:T45">
    <sortCondition ref="D16:D45"/>
  </sortState>
  <tableColumns count="18">
    <tableColumn id="1" xr3:uid="{ACE7B5BE-3C7C-4B4F-BE47-8AC4C4F18FBA}" name="BEN Sort ID" dataDxfId="256"/>
    <tableColumn id="2" xr3:uid="{C2D53C84-2797-4AB5-A580-235495656756}" name="OSeq" dataDxfId="255"/>
    <tableColumn id="3" xr3:uid="{6032A907-9F60-4A91-A972-63A5DEF712F3}" name="OYr" dataDxfId="254"/>
    <tableColumn id="4" xr3:uid="{C0214EC8-D566-4D4E-8A2F-D2A2F47918F8}" name="Old _x000a_BEN UDC"/>
    <tableColumn id="5" xr3:uid="{0418E227-1AC4-4CD3-A160-0DFB40F6A3BC}" name="Old Ver"/>
    <tableColumn id="6" xr3:uid="{FEE572DC-C376-4E83-8C78-F326D7D1098A}" name="Old Title"/>
    <tableColumn id="7" xr3:uid="{4317AA65-2248-40F8-B3CC-186BBBE9FF38}" name="Column1"/>
    <tableColumn id="8" xr3:uid="{C04FDEB1-9F17-4712-9C07-C5B49CA41598}" name="Old Credits" dataDxfId="253"/>
    <tableColumn id="9" xr3:uid="{CCBAE437-7734-4C09-B948-F54806CBECBB}" name="NSeq" dataDxfId="252"/>
    <tableColumn id="10" xr3:uid="{4201CD2E-C893-43CE-8833-71C82A640620}" name="NYear" dataDxfId="251"/>
    <tableColumn id="11" xr3:uid="{DE165577-C37C-4238-A53E-60AC3D6BA71A}" name="New _x000a_BEN UDC"/>
    <tableColumn id="12" xr3:uid="{921A0179-0E5C-401E-BF5F-FD5449C04F30}" name="New Ver"/>
    <tableColumn id="13" xr3:uid="{7623FFC9-7661-495F-A26A-7FA01A7E6BA4}" name="New Title"/>
    <tableColumn id="14" xr3:uid="{B5F348FB-A2A2-488C-B4FF-AA5A93DE6C67}" name="Column2"/>
    <tableColumn id="15" xr3:uid="{DC79224E-3018-4E0E-9961-D53E481761CA}" name="New Credits" dataDxfId="250"/>
    <tableColumn id="16" xr3:uid="{8229A7ED-22E4-45E2-885B-BB71EC9FDBE2}" name="Unit change Notes" dataDxfId="249"/>
    <tableColumn id="17" xr3:uid="{C6A4E54C-28C8-402A-9909-4D632237D7C6}" name="Requisite Notes" dataDxfId="248"/>
    <tableColumn id="18" xr3:uid="{61A02449-F8A4-4AA8-9FC7-7FFCF446D157}" name="Availabilities Notes" dataDxfId="247"/>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4AAD846-BC4E-41BD-8D8B-6A6A9FCA7835}" name="Table_BENTransStg3" displayName="Table_BENTransStg3" ref="C116:T145" totalsRowShown="0" headerRowDxfId="246" headerRowBorderDxfId="245" tableBorderDxfId="244">
  <autoFilter ref="C116:T145" xr:uid="{24AAD846-BC4E-41BD-8D8B-6A6A9FCA7835}"/>
  <sortState xmlns:xlrd2="http://schemas.microsoft.com/office/spreadsheetml/2017/richdata2" ref="C117:T145">
    <sortCondition ref="D51:D80"/>
  </sortState>
  <tableColumns count="18">
    <tableColumn id="1" xr3:uid="{158C07BA-320F-4998-B71E-F2A3827943CA}" name="BEN Sort ID" dataDxfId="243"/>
    <tableColumn id="2" xr3:uid="{3C8CF4C3-06EB-4313-A8AA-0AD1566C83E0}" name="OSeq" dataDxfId="242"/>
    <tableColumn id="3" xr3:uid="{862F7C89-F632-4211-85D9-05151D2AF5D5}" name="OYr" dataDxfId="241"/>
    <tableColumn id="4" xr3:uid="{406EE598-E2F8-4853-929A-4DCAB1FE555D}" name="Old _x000a_BEN UDC"/>
    <tableColumn id="5" xr3:uid="{128D2A1C-0ADE-4A64-B845-AF4779EC7809}" name="Old Ver"/>
    <tableColumn id="6" xr3:uid="{31619CDE-F172-4176-9C68-E4C6E28CED62}" name="Old Title"/>
    <tableColumn id="7" xr3:uid="{AD8976B2-79CE-41D9-951A-FC9DA9FD7B4B}" name="Column1"/>
    <tableColumn id="8" xr3:uid="{81566647-9A7E-4598-BC87-161B6BE8CE08}" name="Old Credits" dataDxfId="240"/>
    <tableColumn id="9" xr3:uid="{0BEFF110-182B-4D7A-A5F9-02D3E8B425AE}" name="NSeq" dataDxfId="239"/>
    <tableColumn id="10" xr3:uid="{595E4138-C631-4C56-BF33-1219BB23B393}" name="NYear" dataDxfId="238"/>
    <tableColumn id="11" xr3:uid="{DD188BBD-8916-4292-A4D9-3E8DAE3DD08D}" name="New _x000a_BEN UDC"/>
    <tableColumn id="12" xr3:uid="{E09D30C5-7CB5-4592-A637-9A8AFB8952F3}" name="New Ver"/>
    <tableColumn id="13" xr3:uid="{5AD0CEB6-DE35-4E2D-96DC-13AF5DDD4524}" name="New Title"/>
    <tableColumn id="14" xr3:uid="{38811F20-B98B-4D17-80B4-1AC6151B051E}" name="Column2"/>
    <tableColumn id="15" xr3:uid="{9D971F84-D2A9-4765-880E-3D6DB1BEB59C}" name="New Credits" dataDxfId="237"/>
    <tableColumn id="16" xr3:uid="{85B6C679-0944-4A59-8C70-67F39F0F4F9D}" name="Unit change Notes" dataDxfId="236"/>
    <tableColumn id="17" xr3:uid="{B4A3FCF2-DFE7-48B4-948D-75DC45EEB59B}" name="Requisite Notes" dataDxfId="235"/>
    <tableColumn id="18" xr3:uid="{04089295-EE9D-41B9-835F-3A0C4E0B1EB8}" name="Availabilities Notes" dataDxfId="234"/>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E64752A-82C7-4AB4-9B86-18D068D4A3E9}" name="Table_BENTransStg2" displayName="Table_BENTransStg2" ref="C51:T80" totalsRowShown="0" headerRowDxfId="233" headerRowBorderDxfId="232" tableBorderDxfId="231">
  <autoFilter ref="C51:T80" xr:uid="{0E64752A-82C7-4AB4-9B86-18D068D4A3E9}"/>
  <sortState xmlns:xlrd2="http://schemas.microsoft.com/office/spreadsheetml/2017/richdata2" ref="C52:T80">
    <sortCondition ref="D16:D45"/>
  </sortState>
  <tableColumns count="18">
    <tableColumn id="1" xr3:uid="{7E43D850-3A65-40CE-BEB5-8281114A47B5}" name="BEN Sort ID" dataDxfId="230"/>
    <tableColumn id="2" xr3:uid="{897EF17B-3559-4486-8321-2A6BC4324E29}" name="OSeq" dataDxfId="229"/>
    <tableColumn id="3" xr3:uid="{A5ECF494-ABDF-4FC2-A3B1-742A83F8E393}" name="OYr" dataDxfId="228"/>
    <tableColumn id="4" xr3:uid="{52389D0D-5993-4BF4-A1F4-9848B871B02C}" name="Old _x000a_BEN UDC"/>
    <tableColumn id="5" xr3:uid="{970DFBFD-8441-469D-8502-BDBC110717EB}" name="Old Ver"/>
    <tableColumn id="6" xr3:uid="{341FC94E-E73A-42D4-B1D7-1DB54D21EA92}" name="Old Title"/>
    <tableColumn id="7" xr3:uid="{442BE8E3-EF4F-4E7F-BBAE-D66F8F417A51}" name="Column1"/>
    <tableColumn id="8" xr3:uid="{E263132D-7AB2-4355-8FC4-787BBE8C6C5D}" name="Old Credits" dataDxfId="227"/>
    <tableColumn id="9" xr3:uid="{347E4213-21B5-46B6-9BB1-F97B33F9CC0E}" name="NSeq" dataDxfId="226"/>
    <tableColumn id="10" xr3:uid="{96206E7B-8A88-46F5-B2F0-8637C0DEF465}" name="NYear" dataDxfId="225"/>
    <tableColumn id="11" xr3:uid="{A5E0258E-54A6-4DCF-996E-5B055136CCF0}" name="New _x000a_BEN UDC"/>
    <tableColumn id="12" xr3:uid="{2A80D1F3-D792-48C0-8908-2F1A031C5657}" name="New Ver"/>
    <tableColumn id="13" xr3:uid="{8064448C-2EFE-4923-B54F-7C75916D703F}" name="New Title"/>
    <tableColumn id="14" xr3:uid="{08A336A7-0BE0-45E5-AFCC-3A2E1EA6D1D6}" name="Column2"/>
    <tableColumn id="15" xr3:uid="{F4A2ECA4-DC14-421A-82E2-204982F6B143}" name="New Credits" dataDxfId="224"/>
    <tableColumn id="16" xr3:uid="{467F7061-1542-420C-BBCB-DAFF108A1A1A}" name="Unit change Notes" dataDxfId="223"/>
    <tableColumn id="17" xr3:uid="{C0913661-CEB8-4324-B5FE-DEA63115EBB6}" name="Requisite Notes" dataDxfId="222"/>
    <tableColumn id="18" xr3:uid="{F0358B8B-4231-4674-B390-4744BA92E428}" name="Availabilities Notes" dataDxfId="221"/>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2791415-FAF3-49B8-96F4-5B6E5598FE33}" name="Table_BENTransStg28" displayName="Table_BENTransStg28" ref="C83:T112" totalsRowShown="0" headerRowDxfId="220" headerRowBorderDxfId="219" tableBorderDxfId="218">
  <autoFilter ref="C83:T112" xr:uid="{92791415-FAF3-49B8-96F4-5B6E5598FE33}"/>
  <sortState xmlns:xlrd2="http://schemas.microsoft.com/office/spreadsheetml/2017/richdata2" ref="C84:T112">
    <sortCondition ref="D16:D45"/>
  </sortState>
  <tableColumns count="18">
    <tableColumn id="1" xr3:uid="{047DFFF8-3FE7-456A-9C02-0A798B8FD4E3}" name="BEN Sort ID" dataDxfId="217"/>
    <tableColumn id="2" xr3:uid="{8D4BC764-7646-46CA-9A38-A8228617AE2B}" name="OSeq" dataDxfId="216"/>
    <tableColumn id="3" xr3:uid="{A34E1222-9CB6-4FB6-8AC3-F21616909006}" name="OYr" dataDxfId="215"/>
    <tableColumn id="4" xr3:uid="{856D7DEF-2909-430D-BDD6-87ACE3B6F1E9}" name="Old _x000a_BEN UDC"/>
    <tableColumn id="5" xr3:uid="{20CBC83E-9708-4EA3-8E46-7D537785BDD9}" name="Old Ver"/>
    <tableColumn id="6" xr3:uid="{491C7E10-FA7C-4642-ADCA-EEE84CC1780A}" name="Old Title"/>
    <tableColumn id="7" xr3:uid="{D6B98A00-6AD2-47C7-9A6E-059E8C89A69F}" name="Column1"/>
    <tableColumn id="8" xr3:uid="{045F28F9-783E-42DC-A123-18BA4E76A5A8}" name="Old Credits" dataDxfId="214"/>
    <tableColumn id="9" xr3:uid="{689AD6FF-4C15-4BA0-A81F-CE0511E4BC84}" name="NSeq" dataDxfId="213"/>
    <tableColumn id="10" xr3:uid="{3562C22A-D3A1-44AF-8EEB-74FA817313CF}" name="NYear" dataDxfId="212"/>
    <tableColumn id="11" xr3:uid="{9C855FA9-BEE6-40D2-9FFA-B728088402A6}" name="New _x000a_BEN UDC"/>
    <tableColumn id="12" xr3:uid="{7A049336-E60D-4E88-92AF-0592FD407439}" name="New Ver"/>
    <tableColumn id="13" xr3:uid="{F78883FA-5EE0-47C4-8D2D-63E3C403B3F4}" name="New Title"/>
    <tableColumn id="14" xr3:uid="{3A463DDC-0BF9-4312-8BFC-10BC81A1F84C}" name="Column2"/>
    <tableColumn id="15" xr3:uid="{82F8CDF7-943C-4818-AD67-9FAE100DE033}" name="New Credits" dataDxfId="211"/>
    <tableColumn id="16" xr3:uid="{3C16FE78-730C-49EF-AB61-E526E6BF8299}" name="Unit change Notes" dataDxfId="210"/>
    <tableColumn id="17" xr3:uid="{26BAA6BE-D6CA-48E3-AB5E-49DF68BC6BB1}" name="Requisite Notes" dataDxfId="209"/>
    <tableColumn id="18" xr3:uid="{5D1F3152-DED8-431F-84F4-3085B0877AAE}" name="Availabilities Notes" dataDxfId="208"/>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273F2E-A548-41EE-AD8C-8288BB686CBA}" name="Table_BENTransHandbook" displayName="Table_BENTransHandbook" ref="F8:AQ107" totalsRowShown="0" headerRowDxfId="207" headerRowBorderDxfId="206" tableBorderDxfId="205">
  <autoFilter ref="F8:AQ107" xr:uid="{52273F2E-A548-41EE-AD8C-8288BB686CBA}"/>
  <tableColumns count="38">
    <tableColumn id="1" xr3:uid="{E84B2944-A96F-4F01-8857-73BC71827D8A}" name="_x000a_BEN UDC" dataDxfId="204"/>
    <tableColumn id="2" xr3:uid="{FD64BEA4-964D-4C84-8700-B1381FAD81FD}" name="BEN Ver"/>
    <tableColumn id="3" xr3:uid="{1EE11D99-FF08-4E72-991D-C4569CDDC4F5}" name="OUA Cd"/>
    <tableColumn id="4" xr3:uid="{E5E663EE-E7CC-4270-A8B7-5BCDEDEEB240}" name="Title"/>
    <tableColumn id="5" xr3:uid="{A1C9FFC2-459D-4036-8CC4-DDFB81148B9E}" name="Short Title"/>
    <tableColumn id="6" xr3:uid="{745DC626-6484-42D2-8E5E-0F747EDC5BF9}" name="Credits" dataDxfId="203"/>
    <tableColumn id="8" xr3:uid="{108A18D2-1D1B-46B7-BD49-BB54DE9635FD}" name="2026 Prereqs" dataDxfId="202"/>
    <tableColumn id="15" xr3:uid="{F6B40105-F990-439F-B6E3-C85D32428FD0}" name="1st/Final_x000a_BEN" dataDxfId="201"/>
    <tableColumn id="28" xr3:uid="{7D1E489E-C54F-47B2-8B49-E4FB413AD2D4}" name="2026 S1INT" dataDxfId="200"/>
    <tableColumn id="29" xr3:uid="{FC6B8C43-9A33-4B62-9BA0-B37B5DFAE51A}" name="2026 S1FO" dataDxfId="199"/>
    <tableColumn id="30" xr3:uid="{A235EB06-8652-4AA0-861C-7B224732EB86}" name="2026 S1KAL" dataDxfId="198"/>
    <tableColumn id="31" xr3:uid="{33E4A9AB-0AB6-4058-A784-82816A163209}" name="2026 S2INT" dataDxfId="197"/>
    <tableColumn id="32" xr3:uid="{62AE5D00-3EAD-49A7-8072-8AD7D131866E}" name="2026 S2FO" dataDxfId="196"/>
    <tableColumn id="33" xr3:uid="{C6852C9D-1F75-452E-A24E-362F8D631449}" name="2026 S2KAL" dataDxfId="195"/>
    <tableColumn id="14" xr3:uid="{2D5AE6DE-7A3D-481B-80FD-496A7A160C99}" name="Notes about replacements on planner" dataDxfId="194"/>
    <tableColumn id="34" xr3:uid="{A62E09A9-674F-4D01-A338-E70285EFD72F}" name="Progress Notes" dataDxfId="193"/>
    <tableColumn id="12" xr3:uid="{E193DBB5-2C8F-4127-9F2F-61B13F89D025}" name="Column1" dataDxfId="192"/>
    <tableColumn id="9" xr3:uid="{3E66BF0C-5B7A-4171-BA78-8E7CC8D8F48A}" name="Changes made" dataDxfId="191"/>
    <tableColumn id="10" xr3:uid="{8DD1FC7E-0B11-4BF8-B97A-E4186C565282}" name="Availabilities Notes" dataDxfId="190"/>
    <tableColumn id="11" xr3:uid="{B783DAB6-0014-470D-A939-E4026640E2E4}" name="Requisite Notes" dataDxfId="189"/>
    <tableColumn id="7" xr3:uid="{33360962-681E-4EA9-BD06-38D9F96F7980}" name="2025 Pre-reqs" dataDxfId="188"/>
    <tableColumn id="16" xr3:uid="{2D6A8FDA-FD07-4546-AD72-820524277C0A}" name="2024 S1INT" dataDxfId="187"/>
    <tableColumn id="17" xr3:uid="{3BBC8F60-579A-4DA9-B71B-2B6DB2DC2F11}" name="2024 S1FO" dataDxfId="186"/>
    <tableColumn id="18" xr3:uid="{3D4C5047-00CC-46AA-B497-BACC12824899}" name="Column3" dataDxfId="185"/>
    <tableColumn id="19" xr3:uid="{332D59D2-4356-47D1-9ED9-DAEF12460349}" name="2024 S2INT"/>
    <tableColumn id="20" xr3:uid="{6E8821AC-0E02-4C4C-92A1-1D660534F002}" name="2024 S2FO"/>
    <tableColumn id="21" xr3:uid="{DD270C3F-B216-4FDC-860B-C87B12F97B1A}" name="Column4"/>
    <tableColumn id="22" xr3:uid="{F12B17CD-C10E-4A1F-B306-202D182BECB0}" name="2025 S1INT" dataDxfId="184"/>
    <tableColumn id="23" xr3:uid="{D067DFA4-0BAE-4F13-83EF-6920668507E6}" name="2025 S1FO" dataDxfId="183"/>
    <tableColumn id="24" xr3:uid="{CD92D80E-0BA0-476C-9CCA-BDE8CEA7B6FC}" name="2025 S1KO" dataDxfId="182"/>
    <tableColumn id="25" xr3:uid="{51531BCF-3958-4FF4-8B1F-11F0652F8A09}" name="2025 S2INT"/>
    <tableColumn id="26" xr3:uid="{7DFC26DE-CA23-41A4-89C3-806300AC6FE3}" name="2025 S2FO"/>
    <tableColumn id="27" xr3:uid="{351D8CDB-4D48-4C10-902C-78AB47CC2804}" name="2025 S2KO"/>
    <tableColumn id="36" xr3:uid="{3F395124-75F4-4D32-819A-B7D1B95AF09A}" name="Column23" dataDxfId="181"/>
    <tableColumn id="35" xr3:uid="{338D9ACD-4EAD-4538-BAB6-9E6F72E8FAEE}" name="Column22" dataDxfId="180"/>
    <tableColumn id="13" xr3:uid="{C31F36D8-32CB-402A-95FA-37E5CF794D87}" name="Column2" dataDxfId="179"/>
    <tableColumn id="38" xr3:uid="{C7DFDE13-9835-4362-A3D4-89CE0AE2D01F}" name="Column223" dataDxfId="178"/>
    <tableColumn id="37" xr3:uid="{E452067B-C45D-4C70-B58B-A72EF0C89FBF}" name="Column222" dataDxfId="177"/>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urtin.edu.au/students/connec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curtin.edu.au/students/connect/"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BB1EB-70D3-46D5-8893-EF34CF564CF8}">
  <sheetPr>
    <pageSetUpPr fitToPage="1"/>
  </sheetPr>
  <dimension ref="A2:Q74"/>
  <sheetViews>
    <sheetView showGridLines="0" zoomScaleNormal="100" workbookViewId="0">
      <selection activeCell="E6" sqref="E6:G6"/>
    </sheetView>
  </sheetViews>
  <sheetFormatPr defaultColWidth="9.26953125" defaultRowHeight="15.5" x14ac:dyDescent="0.35"/>
  <cols>
    <col min="1" max="1" width="5.453125" style="206" customWidth="1"/>
    <col min="2" max="2" width="11.7265625" style="203" customWidth="1"/>
    <col min="3" max="3" width="5.7265625" style="203" customWidth="1"/>
    <col min="4" max="4" width="52.26953125" style="203" customWidth="1"/>
    <col min="5" max="5" width="11.7265625" style="203" customWidth="1"/>
    <col min="6" max="6" width="5.7265625" style="203" customWidth="1"/>
    <col min="7" max="7" width="32.7265625" style="203" customWidth="1"/>
    <col min="8" max="9" width="15.7265625" style="203" customWidth="1"/>
    <col min="10" max="11" width="8.7265625" style="203" customWidth="1"/>
    <col min="12" max="12" width="15.7265625" style="203" customWidth="1"/>
    <col min="13" max="13" width="3.7265625" style="203" customWidth="1"/>
    <col min="14" max="14" width="3.7265625" style="205" customWidth="1"/>
    <col min="15" max="15" width="3.7265625" style="203" customWidth="1"/>
    <col min="16" max="16" width="52.7265625" style="203" customWidth="1"/>
    <col min="17" max="17" width="9.26953125" style="204"/>
    <col min="18" max="16384" width="9.26953125" style="203"/>
  </cols>
  <sheetData>
    <row r="2" spans="1:16" s="292" customFormat="1" ht="11.5" x14ac:dyDescent="0.3">
      <c r="B2" s="295"/>
      <c r="C2" s="295"/>
      <c r="D2" s="296"/>
      <c r="E2" s="295"/>
      <c r="F2" s="295"/>
      <c r="G2" s="512" t="str">
        <f>VLOOKUP($E$6,'Primary Trans Data'!R3:S5,2,FALSE)</f>
        <v>Start</v>
      </c>
      <c r="H2" s="492" t="str">
        <f>"Table_BENTrans"&amp;G2</f>
        <v>Table_BENTransStart</v>
      </c>
      <c r="I2" s="492"/>
      <c r="J2" s="295"/>
      <c r="K2" s="295"/>
      <c r="L2" s="294"/>
      <c r="N2" s="293"/>
    </row>
    <row r="3" spans="1:16" ht="35.15" customHeight="1" x14ac:dyDescent="0.35">
      <c r="B3" s="696" t="s">
        <v>0</v>
      </c>
      <c r="C3" s="696"/>
      <c r="D3" s="696"/>
      <c r="E3" s="291"/>
      <c r="F3" s="291"/>
      <c r="G3" s="291"/>
      <c r="H3" s="291"/>
      <c r="I3" s="291"/>
      <c r="J3" s="291"/>
      <c r="K3" s="291"/>
      <c r="L3" s="291"/>
      <c r="N3" s="290"/>
    </row>
    <row r="4" spans="1:16" ht="15" customHeight="1" x14ac:dyDescent="0.35">
      <c r="B4" s="286"/>
      <c r="C4" s="286"/>
      <c r="D4" s="289"/>
      <c r="E4" s="288" t="s">
        <v>1</v>
      </c>
      <c r="F4" s="286"/>
      <c r="G4" s="286"/>
      <c r="H4" s="286"/>
      <c r="I4" s="287"/>
      <c r="J4" s="286"/>
      <c r="K4" s="286"/>
      <c r="L4" s="286"/>
    </row>
    <row r="5" spans="1:16" ht="15" customHeight="1" x14ac:dyDescent="0.45">
      <c r="B5" s="283"/>
      <c r="C5" s="285" t="s">
        <v>2</v>
      </c>
      <c r="D5" s="282" t="str">
        <f>'Primary Trans Data'!E3</f>
        <v>Bachelor of Education (Primary Education)</v>
      </c>
      <c r="E5" s="199" t="s">
        <v>3</v>
      </c>
      <c r="F5" s="215"/>
      <c r="G5" s="215"/>
      <c r="H5" s="284" t="s">
        <v>4</v>
      </c>
      <c r="I5" s="508" t="s">
        <v>5</v>
      </c>
      <c r="J5" s="508"/>
      <c r="K5" s="499"/>
      <c r="L5" s="508"/>
    </row>
    <row r="6" spans="1:16" ht="18" customHeight="1" x14ac:dyDescent="0.45">
      <c r="B6" s="283" t="s">
        <v>6</v>
      </c>
      <c r="C6" s="283"/>
      <c r="D6" s="282" t="str">
        <f>'Primary Trans Data'!E4</f>
        <v>800 credit points required</v>
      </c>
      <c r="E6" s="697" t="s">
        <v>46</v>
      </c>
      <c r="F6" s="697"/>
      <c r="G6" s="697"/>
      <c r="H6" s="281"/>
      <c r="I6" s="509" t="s">
        <v>7</v>
      </c>
      <c r="J6" s="506"/>
      <c r="K6" s="507"/>
      <c r="L6" s="508"/>
    </row>
    <row r="7" spans="1:16" s="207" customFormat="1" ht="12" customHeight="1" x14ac:dyDescent="0.3">
      <c r="A7" s="209"/>
      <c r="B7" s="280"/>
      <c r="C7" s="245"/>
      <c r="D7" s="245"/>
      <c r="E7" s="279"/>
      <c r="F7" s="278"/>
      <c r="G7" s="277"/>
      <c r="H7" s="277"/>
      <c r="I7" s="276"/>
      <c r="J7" s="698" t="s">
        <v>8</v>
      </c>
      <c r="K7" s="699"/>
      <c r="L7" s="496" t="s">
        <v>9</v>
      </c>
      <c r="N7" s="704" t="s">
        <v>10</v>
      </c>
      <c r="O7" s="705"/>
      <c r="P7" s="706"/>
    </row>
    <row r="8" spans="1:16" s="207" customFormat="1" ht="12" customHeight="1" x14ac:dyDescent="0.3">
      <c r="A8" s="209"/>
      <c r="B8" s="273" t="s">
        <v>11</v>
      </c>
      <c r="C8" s="274" t="s">
        <v>12</v>
      </c>
      <c r="D8" s="273"/>
      <c r="E8" s="275" t="s">
        <v>11</v>
      </c>
      <c r="F8" s="274" t="s">
        <v>13</v>
      </c>
      <c r="G8" s="273"/>
      <c r="H8" s="273"/>
      <c r="I8" s="244" t="s">
        <v>14</v>
      </c>
      <c r="J8" s="273" t="s">
        <v>15</v>
      </c>
      <c r="K8" s="273" t="s">
        <v>16</v>
      </c>
      <c r="L8" s="272" t="s">
        <v>17</v>
      </c>
      <c r="M8" s="214"/>
      <c r="N8" s="707"/>
      <c r="O8" s="708"/>
      <c r="P8" s="709"/>
    </row>
    <row r="9" spans="1:16" s="269" customFormat="1" ht="15" customHeight="1" x14ac:dyDescent="0.25">
      <c r="A9" s="493">
        <v>1.1000000000000001</v>
      </c>
      <c r="B9" s="241" t="e">
        <f ca="1">VLOOKUP($A9,INDIRECT($H$2),4,FALSE)</f>
        <v>#REF!</v>
      </c>
      <c r="C9" s="240" t="e">
        <f ca="1">VLOOKUP(B9,Table_BENTransHandbook[],4,FALSE)</f>
        <v>#REF!</v>
      </c>
      <c r="D9" s="240"/>
      <c r="E9" s="241" t="e">
        <f ca="1">VLOOKUP($A9,INDIRECT($H$2),11,FALSE)</f>
        <v>#REF!</v>
      </c>
      <c r="F9" s="240" t="e">
        <f ca="1">VLOOKUP(E9,Table_BENTransHandbook[],4,FALSE)</f>
        <v>#REF!</v>
      </c>
      <c r="G9" s="240"/>
      <c r="H9" s="240"/>
      <c r="I9" s="239"/>
      <c r="J9" s="238" t="e">
        <f ca="1">VLOOKUP(E9,Table_BENTransHandbook[],9,FALSE)</f>
        <v>#REF!</v>
      </c>
      <c r="K9" s="237" t="e">
        <f ca="1">VLOOKUP(E9,Table_BENTransHandbook[],12,FALSE)</f>
        <v>#REF!</v>
      </c>
      <c r="L9" s="236" t="e">
        <f ca="1">VLOOKUP(E9,Table_BENTransHandbook[],16,FALSE)</f>
        <v>#REF!</v>
      </c>
      <c r="N9" s="617" t="s">
        <v>18</v>
      </c>
      <c r="O9" s="702" t="s">
        <v>19</v>
      </c>
      <c r="P9" s="703"/>
    </row>
    <row r="10" spans="1:16" s="271" customFormat="1" ht="10.15" customHeight="1" x14ac:dyDescent="0.25">
      <c r="A10" s="493"/>
      <c r="B10" s="231"/>
      <c r="C10" s="230"/>
      <c r="D10" s="230"/>
      <c r="E10" s="231"/>
      <c r="F10" s="485" t="e">
        <f ca="1">VLOOKUP(E9,Table_BENTransHandbook[],15,FALSE)</f>
        <v>#REF!</v>
      </c>
      <c r="G10" s="230"/>
      <c r="H10" s="230"/>
      <c r="I10" s="264"/>
      <c r="J10" s="234"/>
      <c r="K10" s="234"/>
      <c r="L10" s="263"/>
      <c r="N10" s="618"/>
      <c r="O10" s="702"/>
      <c r="P10" s="703"/>
    </row>
    <row r="11" spans="1:16" s="269" customFormat="1" ht="15" customHeight="1" x14ac:dyDescent="0.25">
      <c r="A11" s="493">
        <v>1.2</v>
      </c>
      <c r="B11" s="227" t="e">
        <f ca="1">VLOOKUP($A11,INDIRECT($H$2),4,FALSE)</f>
        <v>#REF!</v>
      </c>
      <c r="C11" s="226" t="e">
        <f ca="1">VLOOKUP(B11,Table_BENTransHandbook[],4,FALSE)</f>
        <v>#REF!</v>
      </c>
      <c r="D11" s="226"/>
      <c r="E11" s="227" t="e">
        <f ca="1">VLOOKUP($A11,INDIRECT($H$2),11,FALSE)</f>
        <v>#REF!</v>
      </c>
      <c r="F11" s="226" t="e">
        <f ca="1">VLOOKUP(E11,Table_BENTransHandbook[],4,FALSE)</f>
        <v>#REF!</v>
      </c>
      <c r="G11" s="226"/>
      <c r="H11" s="226"/>
      <c r="I11" s="225"/>
      <c r="J11" s="224" t="e">
        <f ca="1">VLOOKUP(E11,Table_BENTransHandbook[],9,FALSE)</f>
        <v>#REF!</v>
      </c>
      <c r="K11" s="233" t="e">
        <f ca="1">VLOOKUP(E11,Table_BENTransHandbook[],12,FALSE)</f>
        <v>#REF!</v>
      </c>
      <c r="L11" s="223" t="e">
        <f ca="1">VLOOKUP(E11,Table_BENTransHandbook[],16,FALSE)</f>
        <v>#REF!</v>
      </c>
      <c r="N11" s="619"/>
      <c r="O11" s="702"/>
      <c r="P11" s="703"/>
    </row>
    <row r="12" spans="1:16" s="271" customFormat="1" ht="10.15" customHeight="1" x14ac:dyDescent="0.25">
      <c r="A12" s="493"/>
      <c r="B12" s="231"/>
      <c r="C12" s="230"/>
      <c r="D12" s="230"/>
      <c r="E12" s="231"/>
      <c r="F12" s="485" t="e">
        <f ca="1">VLOOKUP(E11,Table_BENTransHandbook[],15,FALSE)</f>
        <v>#REF!</v>
      </c>
      <c r="G12" s="230"/>
      <c r="H12" s="230"/>
      <c r="I12" s="264"/>
      <c r="J12" s="234"/>
      <c r="K12" s="234"/>
      <c r="L12" s="263"/>
      <c r="N12" s="620"/>
      <c r="O12" s="700" t="s">
        <v>20</v>
      </c>
      <c r="P12" s="701"/>
    </row>
    <row r="13" spans="1:16" s="269" customFormat="1" ht="15" customHeight="1" x14ac:dyDescent="0.25">
      <c r="A13" s="493">
        <v>1.3</v>
      </c>
      <c r="B13" s="227" t="e">
        <f ca="1">VLOOKUP($A13,INDIRECT($H$2),4,FALSE)</f>
        <v>#REF!</v>
      </c>
      <c r="C13" s="226" t="e">
        <f ca="1">VLOOKUP(B13,Table_BENTransHandbook[],4,FALSE)</f>
        <v>#REF!</v>
      </c>
      <c r="D13" s="226"/>
      <c r="E13" s="227" t="e">
        <f ca="1">VLOOKUP($A13,INDIRECT($H$2),11,FALSE)</f>
        <v>#REF!</v>
      </c>
      <c r="F13" s="226" t="e">
        <f ca="1">VLOOKUP(E13,Table_BENTransHandbook[],4,FALSE)</f>
        <v>#REF!</v>
      </c>
      <c r="G13" s="226"/>
      <c r="H13" s="226"/>
      <c r="I13" s="225"/>
      <c r="J13" s="224" t="e">
        <f ca="1">VLOOKUP(E13,Table_BENTransHandbook[],9,FALSE)</f>
        <v>#REF!</v>
      </c>
      <c r="K13" s="233" t="e">
        <f ca="1">VLOOKUP(E13,Table_BENTransHandbook[],12,FALSE)</f>
        <v>#REF!</v>
      </c>
      <c r="L13" s="223" t="e">
        <f ca="1">VLOOKUP(E13,Table_BENTransHandbook[],16,FALSE)</f>
        <v>#REF!</v>
      </c>
      <c r="N13" s="621"/>
      <c r="O13" s="700"/>
      <c r="P13" s="701"/>
    </row>
    <row r="14" spans="1:16" s="271" customFormat="1" ht="10.15" customHeight="1" x14ac:dyDescent="0.25">
      <c r="A14" s="493"/>
      <c r="B14" s="231"/>
      <c r="C14" s="230"/>
      <c r="D14" s="230"/>
      <c r="E14" s="231"/>
      <c r="F14" s="485" t="e">
        <f ca="1">VLOOKUP(E13,Table_BENTransHandbook[],15,FALSE)</f>
        <v>#REF!</v>
      </c>
      <c r="G14" s="230"/>
      <c r="H14" s="230"/>
      <c r="I14" s="264"/>
      <c r="J14" s="234"/>
      <c r="K14" s="234"/>
      <c r="L14" s="263"/>
      <c r="N14" s="621"/>
      <c r="O14" s="700"/>
      <c r="P14" s="701"/>
    </row>
    <row r="15" spans="1:16" s="269" customFormat="1" ht="15" customHeight="1" x14ac:dyDescent="0.25">
      <c r="A15" s="493">
        <v>1.4</v>
      </c>
      <c r="B15" s="227" t="e">
        <f ca="1">VLOOKUP($A15,INDIRECT($H$2),4,FALSE)</f>
        <v>#REF!</v>
      </c>
      <c r="C15" s="226" t="e">
        <f ca="1">VLOOKUP(B15,Table_BENTransHandbook[],4,FALSE)</f>
        <v>#REF!</v>
      </c>
      <c r="D15" s="226"/>
      <c r="E15" s="227" t="e">
        <f ca="1">VLOOKUP($A15,INDIRECT($H$2),11,FALSE)</f>
        <v>#REF!</v>
      </c>
      <c r="F15" s="226" t="e">
        <f ca="1">VLOOKUP(E15,Table_BENTransHandbook[],4,FALSE)</f>
        <v>#REF!</v>
      </c>
      <c r="G15" s="226"/>
      <c r="H15" s="226"/>
      <c r="I15" s="225"/>
      <c r="J15" s="224" t="e">
        <f ca="1">VLOOKUP(E15,Table_BENTransHandbook[],9,FALSE)</f>
        <v>#REF!</v>
      </c>
      <c r="K15" s="233" t="e">
        <f ca="1">VLOOKUP(E15,Table_BENTransHandbook[],12,FALSE)</f>
        <v>#REF!</v>
      </c>
      <c r="L15" s="223" t="e">
        <f ca="1">VLOOKUP(E15,Table_BENTransHandbook[],16,FALSE)</f>
        <v>#REF!</v>
      </c>
      <c r="N15" s="618"/>
      <c r="O15" s="502" t="s">
        <v>21</v>
      </c>
      <c r="P15" s="622"/>
    </row>
    <row r="16" spans="1:16" s="271" customFormat="1" ht="10.15" customHeight="1" x14ac:dyDescent="0.25">
      <c r="A16" s="493"/>
      <c r="B16" s="231"/>
      <c r="C16" s="230"/>
      <c r="D16" s="230"/>
      <c r="E16" s="231"/>
      <c r="F16" s="485" t="e">
        <f ca="1">VLOOKUP(E15,Table_BENTransHandbook[],15,FALSE)</f>
        <v>#REF!</v>
      </c>
      <c r="G16" s="230"/>
      <c r="H16" s="230"/>
      <c r="I16" s="264"/>
      <c r="J16" s="234"/>
      <c r="K16" s="234"/>
      <c r="L16" s="263"/>
      <c r="N16" s="618"/>
      <c r="O16" s="498"/>
      <c r="P16" s="255"/>
    </row>
    <row r="17" spans="1:17" s="269" customFormat="1" ht="15" customHeight="1" x14ac:dyDescent="0.35">
      <c r="A17" s="494">
        <v>1.5</v>
      </c>
      <c r="B17" s="227" t="e">
        <f ca="1">VLOOKUP($A17,INDIRECT($H$2),4,FALSE)</f>
        <v>#REF!</v>
      </c>
      <c r="C17" s="226" t="e">
        <f ca="1">VLOOKUP(B17,Table_BENTransHandbook[],4,FALSE)</f>
        <v>#REF!</v>
      </c>
      <c r="D17" s="226"/>
      <c r="E17" s="227" t="e">
        <f ca="1">VLOOKUP($A17,INDIRECT($H$2),11,FALSE)</f>
        <v>#REF!</v>
      </c>
      <c r="F17" s="226" t="e">
        <f ca="1">VLOOKUP(E17,Table_BENTransHandbook[],4,FALSE)</f>
        <v>#REF!</v>
      </c>
      <c r="G17" s="226"/>
      <c r="H17" s="226"/>
      <c r="I17" s="225"/>
      <c r="J17" s="224" t="e">
        <f ca="1">VLOOKUP(E17,Table_BENTransHandbook[],9,FALSE)</f>
        <v>#REF!</v>
      </c>
      <c r="K17" s="233" t="e">
        <f ca="1">VLOOKUP(E17,Table_BENTransHandbook[],12,FALSE)</f>
        <v>#REF!</v>
      </c>
      <c r="L17" s="223" t="e">
        <f ca="1">VLOOKUP(E17,Table_BENTransHandbook[],16,FALSE)</f>
        <v>#REF!</v>
      </c>
      <c r="N17" s="618"/>
      <c r="O17" s="498" t="s">
        <v>22</v>
      </c>
      <c r="P17" s="714" t="s">
        <v>744</v>
      </c>
    </row>
    <row r="18" spans="1:17" s="271" customFormat="1" ht="10.15" customHeight="1" x14ac:dyDescent="0.35">
      <c r="A18" s="495"/>
      <c r="B18" s="231"/>
      <c r="C18" s="230"/>
      <c r="D18" s="230"/>
      <c r="E18" s="231"/>
      <c r="F18" s="485" t="e">
        <f ca="1">VLOOKUP(E17,Table_BENTransHandbook[],15,FALSE)</f>
        <v>#REF!</v>
      </c>
      <c r="G18" s="230"/>
      <c r="H18" s="230"/>
      <c r="I18" s="264"/>
      <c r="J18" s="234"/>
      <c r="K18" s="234"/>
      <c r="L18" s="263"/>
      <c r="N18" s="618"/>
      <c r="O18" s="499"/>
      <c r="P18" s="714"/>
    </row>
    <row r="19" spans="1:17" s="269" customFormat="1" ht="15" customHeight="1" x14ac:dyDescent="0.35">
      <c r="A19" s="494">
        <v>1.6</v>
      </c>
      <c r="B19" s="227" t="e">
        <f ca="1">VLOOKUP($A19,INDIRECT($H$2),4,FALSE)</f>
        <v>#REF!</v>
      </c>
      <c r="C19" s="226" t="e">
        <f ca="1">VLOOKUP(B19,Table_BENTransHandbook[],4,FALSE)</f>
        <v>#REF!</v>
      </c>
      <c r="D19" s="232"/>
      <c r="E19" s="227" t="e">
        <f ca="1">VLOOKUP($A19,INDIRECT($H$2),11,FALSE)</f>
        <v>#REF!</v>
      </c>
      <c r="F19" s="226" t="e">
        <f ca="1">VLOOKUP(E19,Table_BENTransHandbook[],4,FALSE)</f>
        <v>#REF!</v>
      </c>
      <c r="G19" s="226"/>
      <c r="H19" s="226"/>
      <c r="I19" s="225"/>
      <c r="J19" s="224" t="e">
        <f ca="1">VLOOKUP(E19,Table_BENTransHandbook[],9,FALSE)</f>
        <v>#REF!</v>
      </c>
      <c r="K19" s="233" t="e">
        <f ca="1">VLOOKUP(E19,Table_BENTransHandbook[],12,FALSE)</f>
        <v>#REF!</v>
      </c>
      <c r="L19" s="223" t="e">
        <f ca="1">VLOOKUP(E19,Table_BENTransHandbook[],16,FALSE)</f>
        <v>#REF!</v>
      </c>
      <c r="N19" s="618"/>
      <c r="O19" s="613"/>
      <c r="P19" s="714"/>
    </row>
    <row r="20" spans="1:17" s="271" customFormat="1" ht="8.15" customHeight="1" x14ac:dyDescent="0.35">
      <c r="A20" s="495"/>
      <c r="B20" s="231"/>
      <c r="C20" s="230"/>
      <c r="D20" s="230"/>
      <c r="E20" s="231"/>
      <c r="F20" s="485" t="e">
        <f ca="1">VLOOKUP(E19,Table_BENTransHandbook[],15,FALSE)</f>
        <v>#REF!</v>
      </c>
      <c r="G20" s="230"/>
      <c r="H20" s="230"/>
      <c r="I20" s="264"/>
      <c r="J20" s="234"/>
      <c r="K20" s="234"/>
      <c r="L20" s="263"/>
      <c r="N20" s="623"/>
      <c r="P20" s="714"/>
    </row>
    <row r="21" spans="1:17" s="269" customFormat="1" ht="15" customHeight="1" x14ac:dyDescent="0.35">
      <c r="A21" s="494">
        <v>1.7</v>
      </c>
      <c r="B21" s="227" t="e">
        <f ca="1">VLOOKUP($A21,INDIRECT($H$2),4,FALSE)</f>
        <v>#REF!</v>
      </c>
      <c r="C21" s="226" t="e">
        <f ca="1">VLOOKUP(B21,Table_BENTransHandbook[],4,FALSE)</f>
        <v>#REF!</v>
      </c>
      <c r="D21" s="232"/>
      <c r="E21" s="227" t="e">
        <f ca="1">VLOOKUP($A21,INDIRECT($H$2),11,FALSE)</f>
        <v>#REF!</v>
      </c>
      <c r="F21" s="226" t="e">
        <f ca="1">VLOOKUP(E21,Table_BENTransHandbook[],4,FALSE)</f>
        <v>#REF!</v>
      </c>
      <c r="G21" s="226"/>
      <c r="H21" s="226"/>
      <c r="I21" s="225"/>
      <c r="J21" s="224" t="e">
        <f ca="1">VLOOKUP(E21,Table_BENTransHandbook[],9,FALSE)</f>
        <v>#REF!</v>
      </c>
      <c r="K21" s="233" t="e">
        <f ca="1">VLOOKUP(E21,Table_BENTransHandbook[],12,FALSE)</f>
        <v>#REF!</v>
      </c>
      <c r="L21" s="223" t="e">
        <f ca="1">VLOOKUP(E21,Table_BENTransHandbook[],16,FALSE)</f>
        <v>#REF!</v>
      </c>
      <c r="N21" s="624"/>
      <c r="O21" s="500" t="s">
        <v>23</v>
      </c>
      <c r="P21" s="714" t="s">
        <v>745</v>
      </c>
    </row>
    <row r="22" spans="1:17" s="271" customFormat="1" ht="9.75" customHeight="1" x14ac:dyDescent="0.35">
      <c r="A22" s="495"/>
      <c r="B22" s="231"/>
      <c r="C22" s="230"/>
      <c r="D22" s="230"/>
      <c r="E22" s="231"/>
      <c r="F22" s="485" t="e">
        <f ca="1">VLOOKUP(E21,Table_BENTransHandbook[],15,FALSE)</f>
        <v>#REF!</v>
      </c>
      <c r="G22" s="230"/>
      <c r="H22" s="230"/>
      <c r="I22" s="264"/>
      <c r="J22" s="234"/>
      <c r="K22" s="234"/>
      <c r="L22" s="263"/>
      <c r="N22" s="618"/>
      <c r="P22" s="714"/>
    </row>
    <row r="23" spans="1:17" s="269" customFormat="1" ht="15" customHeight="1" x14ac:dyDescent="0.35">
      <c r="A23" s="494">
        <v>1.8</v>
      </c>
      <c r="B23" s="227" t="e">
        <f ca="1">VLOOKUP($A23,INDIRECT($H$2),4,FALSE)</f>
        <v>#REF!</v>
      </c>
      <c r="C23" s="226" t="e">
        <f ca="1">VLOOKUP(B23,Table_BENTransHandbook[],4,FALSE)</f>
        <v>#REF!</v>
      </c>
      <c r="D23" s="270"/>
      <c r="E23" s="227" t="e">
        <f ca="1">VLOOKUP($A23,INDIRECT($H$2),11,FALSE)</f>
        <v>#REF!</v>
      </c>
      <c r="F23" s="226" t="e">
        <f ca="1">VLOOKUP(E23,Table_BENTransHandbook[],4,FALSE)</f>
        <v>#REF!</v>
      </c>
      <c r="G23" s="226"/>
      <c r="H23" s="226"/>
      <c r="I23" s="225"/>
      <c r="J23" s="224" t="e">
        <f ca="1">VLOOKUP(E23,Table_BENTransHandbook[],9,FALSE)</f>
        <v>#REF!</v>
      </c>
      <c r="K23" s="233" t="e">
        <f ca="1">VLOOKUP(E23,Table_BENTransHandbook[],12,FALSE)</f>
        <v>#REF!</v>
      </c>
      <c r="L23" s="223" t="e">
        <f ca="1">VLOOKUP(E23,Table_BENTransHandbook[],16,FALSE)</f>
        <v>#REF!</v>
      </c>
      <c r="N23" s="618"/>
      <c r="O23" s="500"/>
      <c r="P23" s="714"/>
    </row>
    <row r="24" spans="1:17" s="256" customFormat="1" ht="8.15" customHeight="1" x14ac:dyDescent="0.3">
      <c r="A24" s="209"/>
      <c r="B24" s="254"/>
      <c r="C24" s="268"/>
      <c r="D24" s="261"/>
      <c r="E24" s="262"/>
      <c r="F24" s="486" t="e">
        <f ca="1">VLOOKUP(E23,Table_BENTransHandbook[],15,FALSE)</f>
        <v>#REF!</v>
      </c>
      <c r="G24" s="261"/>
      <c r="H24" s="261"/>
      <c r="I24" s="260"/>
      <c r="J24" s="267"/>
      <c r="K24" s="267"/>
      <c r="L24" s="257"/>
      <c r="N24" s="618"/>
      <c r="P24" s="714"/>
    </row>
    <row r="25" spans="1:17" s="207" customFormat="1" ht="14.15" customHeight="1" x14ac:dyDescent="0.3">
      <c r="A25" s="292"/>
      <c r="B25" s="243" t="s">
        <v>24</v>
      </c>
      <c r="C25" s="248" t="s">
        <v>12</v>
      </c>
      <c r="D25" s="247"/>
      <c r="E25" s="246" t="s">
        <v>24</v>
      </c>
      <c r="F25" s="245" t="s">
        <v>13</v>
      </c>
      <c r="G25" s="243"/>
      <c r="H25" s="243"/>
      <c r="I25" s="244" t="s">
        <v>14</v>
      </c>
      <c r="J25" s="243" t="s">
        <v>15</v>
      </c>
      <c r="K25" s="243" t="s">
        <v>16</v>
      </c>
      <c r="L25" s="242" t="s">
        <v>17</v>
      </c>
      <c r="M25" s="214"/>
      <c r="N25" s="618"/>
      <c r="O25" s="613"/>
      <c r="P25" s="714"/>
    </row>
    <row r="26" spans="1:17" s="215" customFormat="1" ht="16" x14ac:dyDescent="0.4">
      <c r="A26" s="493">
        <v>2.1</v>
      </c>
      <c r="B26" s="241" t="e">
        <f ca="1">VLOOKUP($A26,INDIRECT($H$2),4,FALSE)</f>
        <v>#REF!</v>
      </c>
      <c r="C26" s="240" t="e">
        <f ca="1">VLOOKUP(B26,Table_BENTransHandbook[],4,FALSE)</f>
        <v>#REF!</v>
      </c>
      <c r="D26" s="240"/>
      <c r="E26" s="241" t="e">
        <f ca="1">VLOOKUP($A26,INDIRECT($H$2),11,FALSE)</f>
        <v>#REF!</v>
      </c>
      <c r="F26" s="240" t="e">
        <f ca="1">VLOOKUP(E26,Table_BENTransHandbook[],4,FALSE)</f>
        <v>#REF!</v>
      </c>
      <c r="G26" s="266"/>
      <c r="H26" s="266"/>
      <c r="I26" s="239"/>
      <c r="J26" s="238" t="e">
        <f ca="1">VLOOKUP(E26,Table_BENTransHandbook[],9,FALSE)</f>
        <v>#REF!</v>
      </c>
      <c r="K26" s="237" t="e">
        <f ca="1">VLOOKUP(E26,Table_BENTransHandbook[],12,FALSE)</f>
        <v>#REF!</v>
      </c>
      <c r="L26" s="236" t="e">
        <f ca="1">VLOOKUP(E26,Table_BENTransHandbook[],16,FALSE)</f>
        <v>#REF!</v>
      </c>
      <c r="N26" s="618" t="s">
        <v>25</v>
      </c>
      <c r="O26" s="715" t="s">
        <v>26</v>
      </c>
      <c r="P26" s="710"/>
    </row>
    <row r="27" spans="1:17" s="256" customFormat="1" ht="10.15" customHeight="1" x14ac:dyDescent="0.3">
      <c r="A27" s="493"/>
      <c r="B27" s="231"/>
      <c r="C27" s="230"/>
      <c r="D27" s="265"/>
      <c r="E27" s="231"/>
      <c r="F27" s="485" t="e">
        <f ca="1">VLOOKUP(E26,Table_BENTransHandbook[],15,FALSE)</f>
        <v>#REF!</v>
      </c>
      <c r="G27" s="265"/>
      <c r="H27" s="265"/>
      <c r="I27" s="264"/>
      <c r="J27" s="234"/>
      <c r="K27" s="234"/>
      <c r="L27" s="263"/>
      <c r="N27" s="618"/>
      <c r="O27" s="715"/>
      <c r="P27" s="710"/>
    </row>
    <row r="28" spans="1:17" s="215" customFormat="1" ht="15" customHeight="1" x14ac:dyDescent="0.4">
      <c r="A28" s="493">
        <v>2.2000000000000002</v>
      </c>
      <c r="B28" s="227" t="e">
        <f ca="1">VLOOKUP($A28,INDIRECT($H$2),4,FALSE)</f>
        <v>#REF!</v>
      </c>
      <c r="C28" s="226" t="e">
        <f ca="1">VLOOKUP(B28,Table_BENTransHandbook[],4,FALSE)</f>
        <v>#REF!</v>
      </c>
      <c r="D28" s="232"/>
      <c r="E28" s="227" t="e">
        <f ca="1">VLOOKUP($A28,INDIRECT($H$2),11,FALSE)</f>
        <v>#REF!</v>
      </c>
      <c r="F28" s="226" t="e">
        <f ca="1">VLOOKUP(E28,Table_BENTransHandbook[],4,FALSE)</f>
        <v>#REF!</v>
      </c>
      <c r="G28" s="232"/>
      <c r="H28" s="232"/>
      <c r="I28" s="225"/>
      <c r="J28" s="224" t="e">
        <f ca="1">VLOOKUP(E28,Table_BENTransHandbook[],9,FALSE)</f>
        <v>#REF!</v>
      </c>
      <c r="K28" s="233" t="e">
        <f ca="1">VLOOKUP(E28,Table_BENTransHandbook[],12,FALSE)</f>
        <v>#REF!</v>
      </c>
      <c r="L28" s="223" t="e">
        <f ca="1">VLOOKUP(E28,Table_BENTransHandbook[],16,FALSE)</f>
        <v>#REF!</v>
      </c>
      <c r="N28" s="625"/>
      <c r="O28" s="715"/>
      <c r="P28" s="710"/>
    </row>
    <row r="29" spans="1:17" s="256" customFormat="1" ht="9.75" customHeight="1" x14ac:dyDescent="0.3">
      <c r="A29" s="493"/>
      <c r="B29" s="231"/>
      <c r="C29" s="230"/>
      <c r="D29" s="265"/>
      <c r="E29" s="231"/>
      <c r="F29" s="485" t="e">
        <f ca="1">VLOOKUP(E28,Table_BENTransHandbook[],15,FALSE)</f>
        <v>#REF!</v>
      </c>
      <c r="G29" s="265"/>
      <c r="H29" s="265"/>
      <c r="I29" s="264"/>
      <c r="J29" s="234"/>
      <c r="K29" s="234"/>
      <c r="L29" s="263"/>
      <c r="N29" s="626"/>
      <c r="O29" s="715"/>
      <c r="P29" s="710"/>
    </row>
    <row r="30" spans="1:17" s="215" customFormat="1" ht="15" customHeight="1" x14ac:dyDescent="0.4">
      <c r="A30" s="493">
        <v>2.2999999999999998</v>
      </c>
      <c r="B30" s="227" t="e">
        <f ca="1">VLOOKUP($A30,INDIRECT($H$2),4,FALSE)</f>
        <v>#REF!</v>
      </c>
      <c r="C30" s="226" t="e">
        <f ca="1">VLOOKUP(B30,Table_BENTransHandbook[],4,FALSE)</f>
        <v>#REF!</v>
      </c>
      <c r="D30" s="232"/>
      <c r="E30" s="227" t="e">
        <f ca="1">VLOOKUP($A30,INDIRECT($H$2),11,FALSE)</f>
        <v>#REF!</v>
      </c>
      <c r="F30" s="226" t="e">
        <f ca="1">VLOOKUP(E30,Table_BENTransHandbook[],4,FALSE)</f>
        <v>#REF!</v>
      </c>
      <c r="G30" s="232"/>
      <c r="H30" s="232"/>
      <c r="I30" s="225"/>
      <c r="J30" s="224" t="e">
        <f ca="1">VLOOKUP(E30,Table_BENTransHandbook[],9,FALSE)</f>
        <v>#REF!</v>
      </c>
      <c r="K30" s="233" t="e">
        <f ca="1">VLOOKUP(E30,Table_BENTransHandbook[],12,FALSE)</f>
        <v>#REF!</v>
      </c>
      <c r="L30" s="223" t="e">
        <f ca="1">VLOOKUP(E30,Table_BENTransHandbook[],16,FALSE)</f>
        <v>#REF!</v>
      </c>
      <c r="N30" s="625"/>
      <c r="O30" s="715"/>
      <c r="P30" s="710"/>
    </row>
    <row r="31" spans="1:17" s="256" customFormat="1" ht="8.15" customHeight="1" x14ac:dyDescent="0.3">
      <c r="A31" s="493"/>
      <c r="B31" s="231"/>
      <c r="C31" s="230"/>
      <c r="D31" s="265"/>
      <c r="E31" s="231"/>
      <c r="F31" s="485" t="e">
        <f ca="1">VLOOKUP(E30,Table_BENTransHandbook[],15,FALSE)</f>
        <v>#REF!</v>
      </c>
      <c r="G31" s="265"/>
      <c r="H31" s="265"/>
      <c r="I31" s="264"/>
      <c r="J31" s="234"/>
      <c r="K31" s="234"/>
      <c r="L31" s="263"/>
      <c r="N31" s="626"/>
      <c r="O31" s="715"/>
      <c r="P31" s="710"/>
    </row>
    <row r="32" spans="1:17" s="215" customFormat="1" ht="15" customHeight="1" x14ac:dyDescent="0.4">
      <c r="A32" s="493">
        <v>2.4</v>
      </c>
      <c r="B32" s="227" t="e">
        <f ca="1">VLOOKUP($A32,INDIRECT($H$2),4,FALSE)</f>
        <v>#REF!</v>
      </c>
      <c r="C32" s="226" t="e">
        <f ca="1">VLOOKUP(B32,Table_BENTransHandbook[],4,FALSE)</f>
        <v>#REF!</v>
      </c>
      <c r="D32" s="232"/>
      <c r="E32" s="227" t="e">
        <f ca="1">VLOOKUP($A32,INDIRECT($H$2),11,FALSE)</f>
        <v>#REF!</v>
      </c>
      <c r="F32" s="226" t="e">
        <f ca="1">VLOOKUP(E32,Table_BENTransHandbook[],4,FALSE)</f>
        <v>#REF!</v>
      </c>
      <c r="G32" s="232"/>
      <c r="H32" s="232"/>
      <c r="I32" s="225"/>
      <c r="J32" s="224" t="e">
        <f ca="1">VLOOKUP(E32,Table_BENTransHandbook[],9,FALSE)</f>
        <v>#REF!</v>
      </c>
      <c r="K32" s="233" t="e">
        <f ca="1">VLOOKUP(E32,Table_BENTransHandbook[],12,FALSE)</f>
        <v>#REF!</v>
      </c>
      <c r="L32" s="223" t="e">
        <f ca="1">VLOOKUP(E32,Table_BENTransHandbook[],16,FALSE)</f>
        <v>#REF!</v>
      </c>
      <c r="N32" s="618" t="s">
        <v>27</v>
      </c>
      <c r="O32" s="716" t="s">
        <v>743</v>
      </c>
      <c r="P32" s="717"/>
      <c r="Q32" s="498"/>
    </row>
    <row r="33" spans="1:17" s="256" customFormat="1" ht="8.15" customHeight="1" x14ac:dyDescent="0.3">
      <c r="A33" s="493"/>
      <c r="B33" s="231"/>
      <c r="C33" s="230"/>
      <c r="D33" s="265"/>
      <c r="E33" s="231"/>
      <c r="F33" s="485" t="e">
        <f ca="1">VLOOKUP(E32,Table_BENTransHandbook[],15,FALSE)</f>
        <v>#REF!</v>
      </c>
      <c r="G33" s="265"/>
      <c r="H33" s="265"/>
      <c r="I33" s="264"/>
      <c r="J33" s="234"/>
      <c r="K33" s="234"/>
      <c r="L33" s="263"/>
      <c r="N33" s="626"/>
      <c r="O33" s="614"/>
      <c r="P33" s="627"/>
      <c r="Q33" s="498"/>
    </row>
    <row r="34" spans="1:17" s="215" customFormat="1" ht="15" customHeight="1" x14ac:dyDescent="0.4">
      <c r="A34" s="494">
        <v>2.5</v>
      </c>
      <c r="B34" s="227" t="e">
        <f ca="1">VLOOKUP($A34,INDIRECT($H$2),4,FALSE)</f>
        <v>#REF!</v>
      </c>
      <c r="C34" s="226" t="e">
        <f ca="1">VLOOKUP(B34,Table_BENTransHandbook[],4,FALSE)</f>
        <v>#REF!</v>
      </c>
      <c r="D34" s="232"/>
      <c r="E34" s="227" t="e">
        <f ca="1">VLOOKUP($A34,INDIRECT($H$2),11,FALSE)</f>
        <v>#REF!</v>
      </c>
      <c r="F34" s="226" t="e">
        <f ca="1">VLOOKUP(E34,Table_BENTransHandbook[],4,FALSE)</f>
        <v>#REF!</v>
      </c>
      <c r="G34" s="232"/>
      <c r="H34" s="232"/>
      <c r="I34" s="225"/>
      <c r="J34" s="224" t="e">
        <f ca="1">VLOOKUP(E34,Table_BENTransHandbook[],9,FALSE)</f>
        <v>#REF!</v>
      </c>
      <c r="K34" s="233" t="e">
        <f ca="1">VLOOKUP(E34,Table_BENTransHandbook[],12,FALSE)</f>
        <v>#REF!</v>
      </c>
      <c r="L34" s="223" t="e">
        <f ca="1">VLOOKUP(E34,Table_BENTransHandbook[],16,FALSE)</f>
        <v>#REF!</v>
      </c>
      <c r="N34" s="628" t="s">
        <v>29</v>
      </c>
      <c r="O34" s="609" t="s">
        <v>30</v>
      </c>
      <c r="P34" s="547"/>
      <c r="Q34" s="498"/>
    </row>
    <row r="35" spans="1:17" s="256" customFormat="1" ht="8.15" customHeight="1" x14ac:dyDescent="0.4">
      <c r="A35" s="495"/>
      <c r="B35" s="231"/>
      <c r="C35" s="230"/>
      <c r="D35" s="265"/>
      <c r="E35" s="231"/>
      <c r="F35" s="485" t="e">
        <f ca="1">VLOOKUP(E34,Table_BENTransHandbook[],15,FALSE)</f>
        <v>#REF!</v>
      </c>
      <c r="G35" s="265"/>
      <c r="H35" s="265"/>
      <c r="I35" s="264"/>
      <c r="J35" s="234"/>
      <c r="K35" s="234"/>
      <c r="L35" s="263"/>
      <c r="N35" s="625"/>
      <c r="O35" s="614"/>
      <c r="P35" s="627"/>
      <c r="Q35" s="498"/>
    </row>
    <row r="36" spans="1:17" s="215" customFormat="1" ht="15" customHeight="1" x14ac:dyDescent="0.4">
      <c r="A36" s="494">
        <v>2.6</v>
      </c>
      <c r="B36" s="227" t="e">
        <f ca="1">VLOOKUP($A36,INDIRECT($H$2),4,FALSE)</f>
        <v>#REF!</v>
      </c>
      <c r="C36" s="226" t="e">
        <f ca="1">VLOOKUP(B36,Table_BENTransHandbook[],4,FALSE)</f>
        <v>#REF!</v>
      </c>
      <c r="D36" s="232"/>
      <c r="E36" s="227" t="e">
        <f ca="1">VLOOKUP($A36,INDIRECT($H$2),11,FALSE)</f>
        <v>#REF!</v>
      </c>
      <c r="F36" s="226" t="e">
        <f ca="1">VLOOKUP(E36,Table_BENTransHandbook[],4,FALSE)</f>
        <v>#REF!</v>
      </c>
      <c r="G36" s="232"/>
      <c r="H36" s="232"/>
      <c r="I36" s="225"/>
      <c r="J36" s="224" t="e">
        <f ca="1">VLOOKUP(E36,Table_BENTransHandbook[],9,FALSE)</f>
        <v>#REF!</v>
      </c>
      <c r="K36" s="233" t="e">
        <f ca="1">VLOOKUP(E36,Table_BENTransHandbook[],12,FALSE)</f>
        <v>#REF!</v>
      </c>
      <c r="L36" s="223" t="e">
        <f ca="1">VLOOKUP(E36,Table_BENTransHandbook[],16,FALSE)</f>
        <v>#REF!</v>
      </c>
      <c r="N36" s="628"/>
      <c r="O36" s="503" t="s">
        <v>31</v>
      </c>
      <c r="P36" s="718" t="s">
        <v>32</v>
      </c>
      <c r="Q36" s="498"/>
    </row>
    <row r="37" spans="1:17" s="256" customFormat="1" ht="9.75" customHeight="1" x14ac:dyDescent="0.4">
      <c r="A37" s="495"/>
      <c r="B37" s="231"/>
      <c r="C37" s="230"/>
      <c r="D37" s="265"/>
      <c r="E37" s="231"/>
      <c r="F37" s="485" t="e">
        <f ca="1">VLOOKUP(E36,Table_BENTransHandbook[],15,FALSE)</f>
        <v>#REF!</v>
      </c>
      <c r="G37" s="265"/>
      <c r="H37" s="265"/>
      <c r="I37" s="264"/>
      <c r="J37" s="234"/>
      <c r="K37" s="234"/>
      <c r="L37" s="263"/>
      <c r="N37" s="629"/>
      <c r="O37" s="615"/>
      <c r="P37" s="718"/>
      <c r="Q37" s="498"/>
    </row>
    <row r="38" spans="1:17" s="215" customFormat="1" ht="15" customHeight="1" x14ac:dyDescent="0.4">
      <c r="A38" s="494">
        <v>2.7</v>
      </c>
      <c r="B38" s="227" t="e">
        <f ca="1">VLOOKUP($A38,INDIRECT($H$2),4,FALSE)</f>
        <v>#REF!</v>
      </c>
      <c r="C38" s="226" t="e">
        <f ca="1">VLOOKUP(B38,Table_BENTransHandbook[],4,FALSE)</f>
        <v>#REF!</v>
      </c>
      <c r="D38" s="232"/>
      <c r="E38" s="227" t="e">
        <f ca="1">VLOOKUP($A38,INDIRECT($H$2),11,FALSE)</f>
        <v>#REF!</v>
      </c>
      <c r="F38" s="226" t="e">
        <f ca="1">VLOOKUP(E38,Table_BENTransHandbook[],4,FALSE)</f>
        <v>#REF!</v>
      </c>
      <c r="G38" s="232"/>
      <c r="H38" s="232"/>
      <c r="I38" s="225"/>
      <c r="J38" s="224" t="e">
        <f ca="1">VLOOKUP(E38,Table_BENTransHandbook[],9,FALSE)</f>
        <v>#REF!</v>
      </c>
      <c r="K38" s="233" t="e">
        <f ca="1">VLOOKUP(E38,Table_BENTransHandbook[],12,FALSE)</f>
        <v>#REF!</v>
      </c>
      <c r="L38" s="223" t="e">
        <f ca="1">VLOOKUP(E38,Table_BENTransHandbook[],16,FALSE)</f>
        <v>#REF!</v>
      </c>
      <c r="N38" s="629"/>
      <c r="O38" s="504" t="s">
        <v>33</v>
      </c>
      <c r="P38" s="710" t="s">
        <v>34</v>
      </c>
    </row>
    <row r="39" spans="1:17" s="256" customFormat="1" ht="8.15" customHeight="1" x14ac:dyDescent="0.3">
      <c r="A39" s="495"/>
      <c r="B39" s="231"/>
      <c r="C39" s="230"/>
      <c r="D39" s="265"/>
      <c r="E39" s="231"/>
      <c r="F39" s="485" t="e">
        <f ca="1">VLOOKUP(E38,Table_BENTransHandbook[],15,FALSE)</f>
        <v>#REF!</v>
      </c>
      <c r="G39" s="265"/>
      <c r="H39" s="265"/>
      <c r="I39" s="264"/>
      <c r="J39" s="234"/>
      <c r="K39" s="234"/>
      <c r="L39" s="263"/>
      <c r="N39" s="630"/>
      <c r="O39" s="207"/>
      <c r="P39" s="710"/>
      <c r="Q39" s="500"/>
    </row>
    <row r="40" spans="1:17" s="215" customFormat="1" ht="15" customHeight="1" x14ac:dyDescent="0.4">
      <c r="A40" s="494">
        <v>2.8</v>
      </c>
      <c r="B40" s="227" t="e">
        <f ca="1">VLOOKUP($A40,INDIRECT($H$2),4,FALSE)</f>
        <v>#REF!</v>
      </c>
      <c r="C40" s="226" t="e">
        <f ca="1">VLOOKUP(B40,Table_BENTransHandbook[],4,FALSE)</f>
        <v>#REF!</v>
      </c>
      <c r="D40" s="226"/>
      <c r="E40" s="227" t="e">
        <f ca="1">VLOOKUP($A40,INDIRECT($H$2),11,FALSE)</f>
        <v>#REF!</v>
      </c>
      <c r="F40" s="226" t="e">
        <f ca="1">VLOOKUP(E40,Table_BENTransHandbook[],4,FALSE)</f>
        <v>#REF!</v>
      </c>
      <c r="G40" s="226"/>
      <c r="H40" s="226"/>
      <c r="I40" s="225"/>
      <c r="J40" s="224" t="e">
        <f ca="1">VLOOKUP(E40,Table_BENTransHandbook[],9,FALSE)</f>
        <v>#REF!</v>
      </c>
      <c r="K40" s="233" t="e">
        <f ca="1">VLOOKUP(E40,Table_BENTransHandbook[],12,FALSE)</f>
        <v>#REF!</v>
      </c>
      <c r="L40" s="223" t="e">
        <f ca="1">VLOOKUP(E40,Table_BENTransHandbook[],16,FALSE)</f>
        <v>#REF!</v>
      </c>
      <c r="N40" s="631"/>
      <c r="P40" s="710"/>
      <c r="Q40" s="500"/>
    </row>
    <row r="41" spans="1:17" s="256" customFormat="1" ht="10.15" customHeight="1" x14ac:dyDescent="0.3">
      <c r="A41" s="222"/>
      <c r="B41" s="254"/>
      <c r="C41" s="268"/>
      <c r="D41" s="261"/>
      <c r="E41" s="262"/>
      <c r="F41" s="486" t="e">
        <f ca="1">VLOOKUP(E40,Table_BENTransHandbook[],15,FALSE)</f>
        <v>#REF!</v>
      </c>
      <c r="G41" s="261"/>
      <c r="H41" s="261"/>
      <c r="I41" s="260"/>
      <c r="J41" s="259"/>
      <c r="K41" s="258"/>
      <c r="L41" s="257"/>
      <c r="N41" s="632"/>
      <c r="O41" s="633"/>
      <c r="P41" s="634"/>
      <c r="Q41" s="500"/>
    </row>
    <row r="42" spans="1:17" s="207" customFormat="1" ht="14.15" customHeight="1" x14ac:dyDescent="0.3">
      <c r="A42" s="222"/>
      <c r="B42" s="243" t="s">
        <v>28</v>
      </c>
      <c r="C42" s="248" t="s">
        <v>12</v>
      </c>
      <c r="D42" s="247"/>
      <c r="E42" s="246" t="s">
        <v>28</v>
      </c>
      <c r="F42" s="245" t="s">
        <v>13</v>
      </c>
      <c r="G42" s="243"/>
      <c r="H42" s="243"/>
      <c r="I42" s="244" t="s">
        <v>14</v>
      </c>
      <c r="J42" s="243" t="s">
        <v>15</v>
      </c>
      <c r="K42" s="243" t="s">
        <v>16</v>
      </c>
      <c r="L42" s="242" t="s">
        <v>17</v>
      </c>
      <c r="M42" s="214"/>
      <c r="Q42" s="500"/>
    </row>
    <row r="43" spans="1:17" s="215" customFormat="1" ht="15" customHeight="1" x14ac:dyDescent="0.4">
      <c r="A43" s="493">
        <v>3.1</v>
      </c>
      <c r="B43" s="241" t="e">
        <f ca="1">VLOOKUP($A43,INDIRECT($H$2),4,FALSE)</f>
        <v>#REF!</v>
      </c>
      <c r="C43" s="240" t="e">
        <f ca="1">VLOOKUP(B43,Table_BENTransHandbook[],4,FALSE)</f>
        <v>#REF!</v>
      </c>
      <c r="D43" s="240"/>
      <c r="E43" s="241" t="e">
        <f ca="1">VLOOKUP($A43,INDIRECT($H$2),11,FALSE)</f>
        <v>#REF!</v>
      </c>
      <c r="F43" s="240" t="e">
        <f ca="1">VLOOKUP(E43,Table_BENTransHandbook[],4,FALSE)</f>
        <v>#REF!</v>
      </c>
      <c r="G43" s="240"/>
      <c r="H43" s="240"/>
      <c r="I43" s="239"/>
      <c r="J43" s="238" t="e">
        <f ca="1">VLOOKUP(E43,Table_BENTransHandbook[],9,FALSE)</f>
        <v>#REF!</v>
      </c>
      <c r="K43" s="237" t="e">
        <f ca="1">VLOOKUP(E43,Table_BENTransHandbook[],12,FALSE)</f>
        <v>#REF!</v>
      </c>
      <c r="L43" s="236" t="e">
        <f ca="1">VLOOKUP(E43,Table_BENTransHandbook[],16,FALSE)</f>
        <v>#REF!</v>
      </c>
      <c r="Q43" s="500"/>
    </row>
    <row r="44" spans="1:17" s="207" customFormat="1" ht="10.15" customHeight="1" x14ac:dyDescent="0.3">
      <c r="A44" s="493"/>
      <c r="B44" s="231"/>
      <c r="C44" s="230"/>
      <c r="D44" s="229"/>
      <c r="E44" s="231"/>
      <c r="F44" s="485" t="e">
        <f ca="1">VLOOKUP(E43,Table_BENTransHandbook[],15,FALSE)</f>
        <v>#REF!</v>
      </c>
      <c r="G44" s="229"/>
      <c r="H44" s="229"/>
      <c r="I44" s="228"/>
      <c r="J44" s="234"/>
      <c r="K44" s="234"/>
      <c r="L44" s="263"/>
      <c r="N44" s="616"/>
    </row>
    <row r="45" spans="1:17" s="215" customFormat="1" ht="15" customHeight="1" x14ac:dyDescent="0.4">
      <c r="A45" s="493">
        <v>3.2</v>
      </c>
      <c r="B45" s="227" t="e">
        <f ca="1">VLOOKUP($A45,INDIRECT($H$2),4,FALSE)</f>
        <v>#REF!</v>
      </c>
      <c r="C45" s="226" t="e">
        <f ca="1">VLOOKUP(B45,Table_BENTransHandbook[],4,FALSE)</f>
        <v>#REF!</v>
      </c>
      <c r="D45" s="232"/>
      <c r="E45" s="227" t="e">
        <f ca="1">VLOOKUP($A45,INDIRECT($H$2),11,FALSE)</f>
        <v>#REF!</v>
      </c>
      <c r="F45" s="226" t="e">
        <f ca="1">VLOOKUP(E45,Table_BENTransHandbook[],4,FALSE)</f>
        <v>#REF!</v>
      </c>
      <c r="G45" s="232"/>
      <c r="H45" s="232"/>
      <c r="I45" s="225"/>
      <c r="J45" s="224" t="e">
        <f ca="1">VLOOKUP(E45,Table_BENTransHandbook[],9,FALSE)</f>
        <v>#REF!</v>
      </c>
      <c r="K45" s="233" t="e">
        <f ca="1">VLOOKUP(E45,Table_BENTransHandbook[],12,FALSE)</f>
        <v>#REF!</v>
      </c>
      <c r="L45" s="223" t="e">
        <f ca="1">VLOOKUP(E45,Table_BENTransHandbook[],16,FALSE)</f>
        <v>#REF!</v>
      </c>
      <c r="N45" s="612"/>
    </row>
    <row r="46" spans="1:17" s="207" customFormat="1" ht="8.15" customHeight="1" x14ac:dyDescent="0.35">
      <c r="A46" s="493"/>
      <c r="B46" s="231"/>
      <c r="C46" s="230"/>
      <c r="D46" s="229"/>
      <c r="E46" s="231"/>
      <c r="F46" s="485" t="e">
        <f ca="1">VLOOKUP(E45,Table_BENTransHandbook[],15,FALSE)</f>
        <v>#REF!</v>
      </c>
      <c r="G46" s="229"/>
      <c r="H46" s="229"/>
      <c r="I46" s="228"/>
      <c r="J46" s="234"/>
      <c r="K46" s="234"/>
      <c r="L46" s="263"/>
      <c r="N46" s="205"/>
    </row>
    <row r="47" spans="1:17" s="215" customFormat="1" ht="15" customHeight="1" x14ac:dyDescent="0.4">
      <c r="A47" s="493">
        <v>3.3</v>
      </c>
      <c r="B47" s="227" t="e">
        <f ca="1">VLOOKUP($A47,INDIRECT($H$2),4,FALSE)</f>
        <v>#REF!</v>
      </c>
      <c r="C47" s="226" t="e">
        <f ca="1">VLOOKUP(B47,Table_BENTransHandbook[],4,FALSE)</f>
        <v>#REF!</v>
      </c>
      <c r="D47" s="232"/>
      <c r="E47" s="227" t="e">
        <f ca="1">VLOOKUP($A47,INDIRECT($H$2),11,FALSE)</f>
        <v>#REF!</v>
      </c>
      <c r="F47" s="226" t="e">
        <f ca="1">VLOOKUP(E47,Table_BENTransHandbook[],4,FALSE)</f>
        <v>#REF!</v>
      </c>
      <c r="G47" s="232"/>
      <c r="H47" s="232"/>
      <c r="I47" s="225"/>
      <c r="J47" s="224" t="e">
        <f ca="1">VLOOKUP(E47,Table_BENTransHandbook[],9,FALSE)</f>
        <v>#REF!</v>
      </c>
      <c r="K47" s="233" t="e">
        <f ca="1">VLOOKUP(E47,Table_BENTransHandbook[],12,FALSE)</f>
        <v>#REF!</v>
      </c>
      <c r="L47" s="223" t="e">
        <f ca="1">VLOOKUP(E47,Table_BENTransHandbook[],16,FALSE)</f>
        <v>#REF!</v>
      </c>
    </row>
    <row r="48" spans="1:17" s="207" customFormat="1" ht="8.15" customHeight="1" x14ac:dyDescent="0.3">
      <c r="A48" s="493"/>
      <c r="B48" s="231"/>
      <c r="C48" s="230"/>
      <c r="D48" s="229"/>
      <c r="E48" s="231"/>
      <c r="F48" s="485" t="e">
        <f ca="1">VLOOKUP(E47,Table_BENTransHandbook[],15,FALSE)</f>
        <v>#REF!</v>
      </c>
      <c r="G48" s="229"/>
      <c r="H48" s="229"/>
      <c r="I48" s="228"/>
      <c r="J48" s="234"/>
      <c r="K48" s="234"/>
      <c r="L48" s="263"/>
    </row>
    <row r="49" spans="1:16" s="215" customFormat="1" ht="15" customHeight="1" x14ac:dyDescent="0.4">
      <c r="A49" s="493">
        <v>3.4</v>
      </c>
      <c r="B49" s="227" t="e">
        <f ca="1">VLOOKUP($A49,INDIRECT($H$2),4,FALSE)</f>
        <v>#REF!</v>
      </c>
      <c r="C49" s="226" t="e">
        <f ca="1">VLOOKUP(B49,Table_BENTransHandbook[],4,FALSE)</f>
        <v>#REF!</v>
      </c>
      <c r="D49" s="232"/>
      <c r="E49" s="227" t="e">
        <f ca="1">VLOOKUP($A49,INDIRECT($H$2),11,FALSE)</f>
        <v>#REF!</v>
      </c>
      <c r="F49" s="226" t="e">
        <f ca="1">VLOOKUP(E49,Table_BENTransHandbook[],4,FALSE)</f>
        <v>#REF!</v>
      </c>
      <c r="G49" s="232"/>
      <c r="H49" s="232"/>
      <c r="I49" s="225"/>
      <c r="J49" s="224" t="e">
        <f ca="1">VLOOKUP(E49,Table_BENTransHandbook[],9,FALSE)</f>
        <v>#REF!</v>
      </c>
      <c r="K49" s="233" t="e">
        <f ca="1">VLOOKUP(E49,Table_BENTransHandbook[],12,FALSE)</f>
        <v>#REF!</v>
      </c>
      <c r="L49" s="223" t="e">
        <f ca="1">VLOOKUP(E49,Table_BENTransHandbook[],16,FALSE)</f>
        <v>#REF!</v>
      </c>
    </row>
    <row r="50" spans="1:16" s="207" customFormat="1" ht="9.75" customHeight="1" x14ac:dyDescent="0.3">
      <c r="A50" s="493"/>
      <c r="B50" s="231"/>
      <c r="C50" s="230"/>
      <c r="D50" s="229"/>
      <c r="E50" s="231"/>
      <c r="F50" s="485" t="e">
        <f ca="1">VLOOKUP(E49,Table_BENTransHandbook[],15,FALSE)</f>
        <v>#REF!</v>
      </c>
      <c r="G50" s="229"/>
      <c r="H50" s="229"/>
      <c r="I50" s="228"/>
      <c r="J50" s="234"/>
      <c r="K50" s="234"/>
      <c r="L50" s="263"/>
    </row>
    <row r="51" spans="1:16" s="215" customFormat="1" ht="15" customHeight="1" x14ac:dyDescent="0.4">
      <c r="A51" s="494">
        <v>3.5</v>
      </c>
      <c r="B51" s="227" t="e">
        <f ca="1">VLOOKUP($A51,INDIRECT($H$2),4,FALSE)</f>
        <v>#REF!</v>
      </c>
      <c r="C51" s="226" t="e">
        <f ca="1">VLOOKUP(B51,Table_BENTransHandbook[],4,FALSE)</f>
        <v>#REF!</v>
      </c>
      <c r="D51" s="226"/>
      <c r="E51" s="227" t="e">
        <f ca="1">VLOOKUP($A51,INDIRECT($H$2),11,FALSE)</f>
        <v>#REF!</v>
      </c>
      <c r="F51" s="226" t="e">
        <f ca="1">VLOOKUP(E51,Table_BENTransHandbook[],4,FALSE)</f>
        <v>#REF!</v>
      </c>
      <c r="G51" s="226"/>
      <c r="H51" s="226"/>
      <c r="I51" s="225"/>
      <c r="J51" s="224" t="e">
        <f ca="1">VLOOKUP(E51,Table_BENTransHandbook[],9,FALSE)</f>
        <v>#REF!</v>
      </c>
      <c r="K51" s="233" t="e">
        <f ca="1">VLOOKUP(E51,Table_BENTransHandbook[],12,FALSE)</f>
        <v>#REF!</v>
      </c>
      <c r="L51" s="223" t="e">
        <f ca="1">VLOOKUP(E51,Table_BENTransHandbook[],16,FALSE)</f>
        <v>#REF!</v>
      </c>
    </row>
    <row r="52" spans="1:16" s="207" customFormat="1" ht="9.75" customHeight="1" x14ac:dyDescent="0.3">
      <c r="A52" s="495"/>
      <c r="B52" s="231"/>
      <c r="C52" s="230"/>
      <c r="D52" s="229"/>
      <c r="E52" s="231"/>
      <c r="F52" s="485" t="e">
        <f ca="1">VLOOKUP(E51,Table_BENTransHandbook[],15,FALSE)</f>
        <v>#REF!</v>
      </c>
      <c r="G52" s="229"/>
      <c r="H52" s="229"/>
      <c r="I52" s="228"/>
      <c r="J52" s="234"/>
      <c r="K52" s="234"/>
      <c r="L52" s="263"/>
      <c r="N52" s="502"/>
      <c r="O52" s="713"/>
      <c r="P52" s="700"/>
    </row>
    <row r="53" spans="1:16" s="215" customFormat="1" ht="15" customHeight="1" x14ac:dyDescent="0.4">
      <c r="A53" s="494">
        <v>3.6</v>
      </c>
      <c r="B53" s="227" t="e">
        <f ca="1">VLOOKUP($A53,INDIRECT($H$2),4,FALSE)</f>
        <v>#REF!</v>
      </c>
      <c r="C53" s="226" t="e">
        <f ca="1">VLOOKUP(B53,Table_BENTransHandbook[],4,FALSE)</f>
        <v>#REF!</v>
      </c>
      <c r="D53" s="226"/>
      <c r="E53" s="227" t="e">
        <f ca="1">VLOOKUP($A53,INDIRECT($H$2),11,FALSE)</f>
        <v>#REF!</v>
      </c>
      <c r="F53" s="226" t="e">
        <f ca="1">VLOOKUP(E53,Table_BENTransHandbook[],4,FALSE)</f>
        <v>#REF!</v>
      </c>
      <c r="G53" s="226"/>
      <c r="H53" s="226"/>
      <c r="I53" s="225"/>
      <c r="J53" s="224" t="e">
        <f ca="1">VLOOKUP(E53,Table_BENTransHandbook[],9,FALSE)</f>
        <v>#REF!</v>
      </c>
      <c r="K53" s="233" t="e">
        <f ca="1">VLOOKUP(E53,Table_BENTransHandbook[],12,FALSE)</f>
        <v>#REF!</v>
      </c>
      <c r="L53" s="223" t="e">
        <f ca="1">VLOOKUP(E53,Table_BENTransHandbook[],16,FALSE)</f>
        <v>#REF!</v>
      </c>
      <c r="N53" s="502"/>
      <c r="O53" s="713"/>
      <c r="P53" s="700"/>
    </row>
    <row r="54" spans="1:16" s="207" customFormat="1" ht="9.75" customHeight="1" x14ac:dyDescent="0.3">
      <c r="A54" s="495"/>
      <c r="B54" s="231"/>
      <c r="C54" s="230"/>
      <c r="D54" s="229"/>
      <c r="E54" s="231"/>
      <c r="F54" s="485" t="e">
        <f ca="1">VLOOKUP(E53,Table_BENTransHandbook[],15,FALSE)</f>
        <v>#REF!</v>
      </c>
      <c r="G54" s="229"/>
      <c r="H54" s="229"/>
      <c r="I54" s="228"/>
      <c r="J54" s="234"/>
      <c r="K54" s="234"/>
      <c r="L54" s="263"/>
      <c r="N54" s="612"/>
      <c r="O54" s="503"/>
      <c r="P54" s="700"/>
    </row>
    <row r="55" spans="1:16" s="215" customFormat="1" ht="15" customHeight="1" x14ac:dyDescent="0.4">
      <c r="A55" s="494">
        <v>3.7</v>
      </c>
      <c r="B55" s="227" t="e">
        <f ca="1">VLOOKUP($A55,INDIRECT($H$2),4,FALSE)</f>
        <v>#REF!</v>
      </c>
      <c r="C55" s="226" t="e">
        <f ca="1">VLOOKUP(B55,Table_BENTransHandbook[],4,FALSE)</f>
        <v>#REF!</v>
      </c>
      <c r="D55" s="232"/>
      <c r="E55" s="227" t="e">
        <f ca="1">VLOOKUP($A55,INDIRECT($H$2),11,FALSE)</f>
        <v>#REF!</v>
      </c>
      <c r="F55" s="226" t="e">
        <f ca="1">VLOOKUP(E55,Table_BENTransHandbook[],4,FALSE)</f>
        <v>#REF!</v>
      </c>
      <c r="G55" s="232"/>
      <c r="H55" s="232"/>
      <c r="I55" s="225"/>
      <c r="J55" s="224" t="e">
        <f ca="1">VLOOKUP(E55,Table_BENTransHandbook[],9,FALSE)</f>
        <v>#REF!</v>
      </c>
      <c r="K55" s="233" t="e">
        <f ca="1">VLOOKUP(E55,Table_BENTransHandbook[],12,FALSE)</f>
        <v>#REF!</v>
      </c>
      <c r="L55" s="223" t="e">
        <f ca="1">VLOOKUP(E55,Table_BENTransHandbook[],16,FALSE)</f>
        <v>#REF!</v>
      </c>
      <c r="N55" s="612"/>
      <c r="O55" s="504"/>
      <c r="P55" s="700"/>
    </row>
    <row r="56" spans="1:16" s="207" customFormat="1" ht="8.15" customHeight="1" x14ac:dyDescent="0.3">
      <c r="A56" s="495"/>
      <c r="B56" s="231"/>
      <c r="C56" s="230"/>
      <c r="D56" s="229"/>
      <c r="E56" s="231"/>
      <c r="F56" s="485" t="e">
        <f ca="1">VLOOKUP(E55,Table_BENTransHandbook[],15,FALSE)</f>
        <v>#REF!</v>
      </c>
      <c r="G56" s="229"/>
      <c r="H56" s="229"/>
      <c r="I56" s="228"/>
      <c r="J56" s="234"/>
      <c r="K56" s="234"/>
      <c r="L56" s="263"/>
      <c r="N56" s="612"/>
      <c r="O56" s="504"/>
      <c r="P56" s="498"/>
    </row>
    <row r="57" spans="1:16" s="215" customFormat="1" ht="15" customHeight="1" x14ac:dyDescent="0.4">
      <c r="A57" s="494">
        <v>3.8</v>
      </c>
      <c r="B57" s="227" t="e">
        <f ca="1">VLOOKUP($A57,INDIRECT($H$2),4,FALSE)</f>
        <v>#REF!</v>
      </c>
      <c r="C57" s="226" t="e">
        <f ca="1">VLOOKUP(B57,Table_BENTransHandbook[],4,FALSE)</f>
        <v>#REF!</v>
      </c>
      <c r="D57" s="232"/>
      <c r="E57" s="227" t="e">
        <f ca="1">VLOOKUP($A57,INDIRECT($H$2),11,FALSE)</f>
        <v>#REF!</v>
      </c>
      <c r="F57" s="226" t="e">
        <f ca="1">VLOOKUP(E57,Table_BENTransHandbook[],4,FALSE)</f>
        <v>#REF!</v>
      </c>
      <c r="G57" s="232"/>
      <c r="H57" s="232"/>
      <c r="I57" s="225"/>
      <c r="J57" s="224" t="e">
        <f ca="1">VLOOKUP(E57,Table_BENTransHandbook[],9,FALSE)</f>
        <v>#REF!</v>
      </c>
      <c r="K57" s="233" t="e">
        <f ca="1">VLOOKUP(E57,Table_BENTransHandbook[],12,FALSE)</f>
        <v>#REF!</v>
      </c>
      <c r="L57" s="223" t="e">
        <f ca="1">VLOOKUP(E57,Table_BENTransHandbook[],16,FALSE)</f>
        <v>#REF!</v>
      </c>
    </row>
    <row r="58" spans="1:16" s="207" customFormat="1" ht="8.15" customHeight="1" x14ac:dyDescent="0.3">
      <c r="A58" s="222"/>
      <c r="B58" s="254"/>
      <c r="C58" s="268"/>
      <c r="D58" s="219"/>
      <c r="E58" s="253"/>
      <c r="F58" s="486" t="e">
        <f ca="1">VLOOKUP(E57,Table_BENTransHandbook[],15,FALSE)</f>
        <v>#REF!</v>
      </c>
      <c r="G58" s="252"/>
      <c r="H58" s="252"/>
      <c r="I58" s="251"/>
      <c r="J58" s="250"/>
      <c r="K58" s="250"/>
      <c r="L58" s="249"/>
    </row>
    <row r="59" spans="1:16" s="207" customFormat="1" ht="14.15" customHeight="1" x14ac:dyDescent="0.3">
      <c r="A59" s="222"/>
      <c r="B59" s="243" t="s">
        <v>35</v>
      </c>
      <c r="C59" s="248" t="s">
        <v>12</v>
      </c>
      <c r="D59" s="247"/>
      <c r="E59" s="246" t="s">
        <v>35</v>
      </c>
      <c r="F59" s="245" t="s">
        <v>13</v>
      </c>
      <c r="G59" s="243"/>
      <c r="H59" s="243"/>
      <c r="I59" s="244" t="s">
        <v>14</v>
      </c>
      <c r="J59" s="243" t="s">
        <v>15</v>
      </c>
      <c r="K59" s="243" t="s">
        <v>16</v>
      </c>
      <c r="L59" s="242" t="s">
        <v>17</v>
      </c>
      <c r="M59" s="214"/>
    </row>
    <row r="60" spans="1:16" s="215" customFormat="1" ht="15" customHeight="1" x14ac:dyDescent="0.4">
      <c r="A60" s="493">
        <v>4.0999999999999996</v>
      </c>
      <c r="B60" s="241" t="e">
        <f ca="1">VLOOKUP($A60,INDIRECT($H$2),4,FALSE)</f>
        <v>#REF!</v>
      </c>
      <c r="C60" s="240" t="e">
        <f ca="1">VLOOKUP(B60,Table_BENTransHandbook[],4,FALSE)</f>
        <v>#REF!</v>
      </c>
      <c r="D60" s="240"/>
      <c r="E60" s="241" t="e">
        <f ca="1">VLOOKUP($A60,INDIRECT($H$2),11,FALSE)</f>
        <v>#REF!</v>
      </c>
      <c r="F60" s="240" t="e">
        <f ca="1">VLOOKUP(E60,Table_BENTransHandbook[],4,FALSE)</f>
        <v>#REF!</v>
      </c>
      <c r="G60" s="240"/>
      <c r="H60" s="240"/>
      <c r="I60" s="239"/>
      <c r="J60" s="238" t="e">
        <f ca="1">VLOOKUP(E60,Table_BENTransHandbook[],9,FALSE)</f>
        <v>#REF!</v>
      </c>
      <c r="K60" s="237" t="e">
        <f ca="1">VLOOKUP(E60,Table_BENTransHandbook[],12,FALSE)</f>
        <v>#REF!</v>
      </c>
      <c r="L60" s="236" t="e">
        <f ca="1">VLOOKUP(E60,Table_BENTransHandbook[],16,FALSE)</f>
        <v>#REF!</v>
      </c>
    </row>
    <row r="61" spans="1:16" s="207" customFormat="1" ht="8.15" customHeight="1" x14ac:dyDescent="0.3">
      <c r="A61" s="493"/>
      <c r="B61" s="231"/>
      <c r="C61" s="230"/>
      <c r="D61" s="229"/>
      <c r="E61" s="231"/>
      <c r="F61" s="485" t="e">
        <f ca="1">VLOOKUP(E60,Table_BENTransHandbook[],15,FALSE)</f>
        <v>#REF!</v>
      </c>
      <c r="G61" s="229"/>
      <c r="H61" s="229"/>
      <c r="I61" s="228"/>
      <c r="J61" s="234"/>
      <c r="K61" s="234"/>
      <c r="L61" s="263"/>
    </row>
    <row r="62" spans="1:16" s="215" customFormat="1" ht="15" customHeight="1" x14ac:dyDescent="0.4">
      <c r="A62" s="493">
        <v>4.2</v>
      </c>
      <c r="B62" s="227" t="e">
        <f ca="1">VLOOKUP($A62,INDIRECT($H$2),4,FALSE)</f>
        <v>#REF!</v>
      </c>
      <c r="C62" s="226" t="e">
        <f ca="1">VLOOKUP(B62,Table_BENTransHandbook[],4,FALSE)</f>
        <v>#REF!</v>
      </c>
      <c r="D62" s="232"/>
      <c r="E62" s="227" t="e">
        <f ca="1">VLOOKUP($A62,INDIRECT($H$2),11,FALSE)</f>
        <v>#REF!</v>
      </c>
      <c r="F62" s="226" t="e">
        <f ca="1">VLOOKUP(E62,Table_BENTransHandbook[],4,FALSE)</f>
        <v>#REF!</v>
      </c>
      <c r="G62" s="232"/>
      <c r="H62" s="232"/>
      <c r="I62" s="225"/>
      <c r="J62" s="224" t="e">
        <f ca="1">VLOOKUP(E62,Table_BENTransHandbook[],9,FALSE)</f>
        <v>#REF!</v>
      </c>
      <c r="K62" s="233" t="e">
        <f ca="1">VLOOKUP(E62,Table_BENTransHandbook[],12,FALSE)</f>
        <v>#REF!</v>
      </c>
      <c r="L62" s="223" t="e">
        <f ca="1">VLOOKUP(E62,Table_BENTransHandbook[],16,FALSE)</f>
        <v>#REF!</v>
      </c>
    </row>
    <row r="63" spans="1:16" s="207" customFormat="1" ht="9.75" customHeight="1" x14ac:dyDescent="0.3">
      <c r="A63" s="493"/>
      <c r="B63" s="231"/>
      <c r="C63" s="230"/>
      <c r="D63" s="229"/>
      <c r="E63" s="231"/>
      <c r="F63" s="485" t="e">
        <f ca="1">VLOOKUP(E62,Table_BENTransHandbook[],15,FALSE)</f>
        <v>#REF!</v>
      </c>
      <c r="G63" s="229"/>
      <c r="H63" s="229"/>
      <c r="I63" s="228"/>
      <c r="J63" s="234"/>
      <c r="K63" s="234"/>
      <c r="L63" s="263"/>
    </row>
    <row r="64" spans="1:16" s="215" customFormat="1" ht="15" customHeight="1" x14ac:dyDescent="0.4">
      <c r="A64" s="493">
        <v>4.3</v>
      </c>
      <c r="B64" s="227" t="e">
        <f ca="1">VLOOKUP($A64,INDIRECT($H$2),4,FALSE)</f>
        <v>#REF!</v>
      </c>
      <c r="C64" s="226" t="e">
        <f ca="1">VLOOKUP(B64,Table_BENTransHandbook[],4,FALSE)</f>
        <v>#REF!</v>
      </c>
      <c r="D64" s="226"/>
      <c r="E64" s="227" t="e">
        <f ca="1">VLOOKUP($A64,INDIRECT($H$2),11,FALSE)</f>
        <v>#REF!</v>
      </c>
      <c r="F64" s="226" t="e">
        <f ca="1">VLOOKUP(E64,Table_BENTransHandbook[],4,FALSE)</f>
        <v>#REF!</v>
      </c>
      <c r="G64" s="226"/>
      <c r="H64" s="226"/>
      <c r="I64" s="225"/>
      <c r="J64" s="224" t="e">
        <f ca="1">VLOOKUP(E64,Table_BENTransHandbook[],9,FALSE)</f>
        <v>#REF!</v>
      </c>
      <c r="K64" s="233" t="e">
        <f ca="1">VLOOKUP(E64,Table_BENTransHandbook[],12,FALSE)</f>
        <v>#REF!</v>
      </c>
      <c r="L64" s="223" t="e">
        <f ca="1">VLOOKUP(E64,Table_BENTransHandbook[],16,FALSE)</f>
        <v>#REF!</v>
      </c>
    </row>
    <row r="65" spans="1:16" s="207" customFormat="1" ht="8.15" customHeight="1" x14ac:dyDescent="0.3">
      <c r="A65" s="493"/>
      <c r="B65" s="231"/>
      <c r="C65" s="230"/>
      <c r="D65" s="229"/>
      <c r="E65" s="231"/>
      <c r="F65" s="485" t="e">
        <f ca="1">VLOOKUP(E64,Table_BENTransHandbook[],15,FALSE)</f>
        <v>#REF!</v>
      </c>
      <c r="G65" s="229"/>
      <c r="H65" s="229"/>
      <c r="I65" s="228"/>
      <c r="J65" s="234"/>
      <c r="K65" s="234"/>
      <c r="L65" s="263"/>
    </row>
    <row r="66" spans="1:16" s="215" customFormat="1" ht="15" customHeight="1" x14ac:dyDescent="0.4">
      <c r="A66" s="493">
        <v>4.4000000000000004</v>
      </c>
      <c r="B66" s="227" t="e">
        <f ca="1">VLOOKUP($A66,INDIRECT($H$2),4,FALSE)</f>
        <v>#REF!</v>
      </c>
      <c r="C66" s="226" t="e">
        <f ca="1">VLOOKUP(B66,Table_BENTransHandbook[],4,FALSE)</f>
        <v>#REF!</v>
      </c>
      <c r="D66" s="232"/>
      <c r="E66" s="227" t="e">
        <f ca="1">VLOOKUP($A66,INDIRECT($H$2),11,FALSE)</f>
        <v>#REF!</v>
      </c>
      <c r="F66" s="226" t="e">
        <f ca="1">VLOOKUP(E66,Table_BENTransHandbook[],4,FALSE)</f>
        <v>#REF!</v>
      </c>
      <c r="G66" s="232"/>
      <c r="H66" s="232"/>
      <c r="I66" s="225"/>
      <c r="J66" s="224" t="e">
        <f ca="1">VLOOKUP(E66,Table_BENTransHandbook[],9,FALSE)</f>
        <v>#REF!</v>
      </c>
      <c r="K66" s="233" t="e">
        <f ca="1">VLOOKUP(E66,Table_BENTransHandbook[],12,FALSE)</f>
        <v>#REF!</v>
      </c>
      <c r="L66" s="223" t="e">
        <f ca="1">VLOOKUP(E66,Table_BENTransHandbook[],16,FALSE)</f>
        <v>#REF!</v>
      </c>
    </row>
    <row r="67" spans="1:16" s="207" customFormat="1" ht="8.15" customHeight="1" x14ac:dyDescent="0.3">
      <c r="A67" s="493"/>
      <c r="B67" s="231"/>
      <c r="C67" s="230"/>
      <c r="D67" s="229"/>
      <c r="E67" s="231"/>
      <c r="F67" s="485" t="e">
        <f ca="1">VLOOKUP(E66,Table_BENTransHandbook[],15,FALSE)</f>
        <v>#REF!</v>
      </c>
      <c r="G67" s="229"/>
      <c r="H67" s="229"/>
      <c r="I67" s="228"/>
      <c r="J67" s="234"/>
      <c r="K67" s="234"/>
      <c r="L67" s="263"/>
    </row>
    <row r="68" spans="1:16" s="215" customFormat="1" ht="15" customHeight="1" x14ac:dyDescent="0.4">
      <c r="A68" s="494">
        <v>4.5</v>
      </c>
      <c r="B68" s="227" t="e">
        <f ca="1">VLOOKUP($A68,INDIRECT($H$2),4,FALSE)</f>
        <v>#REF!</v>
      </c>
      <c r="C68" s="226" t="e">
        <f ca="1">VLOOKUP(B68,Table_BENTransHandbook[],4,FALSE)</f>
        <v>#REF!</v>
      </c>
      <c r="D68" s="226"/>
      <c r="E68" s="227" t="e">
        <f ca="1">VLOOKUP($A68,INDIRECT($H$2),11,FALSE)</f>
        <v>#REF!</v>
      </c>
      <c r="F68" s="226" t="e">
        <f ca="1">VLOOKUP(E68,Table_BENTransHandbook[],4,FALSE)</f>
        <v>#REF!</v>
      </c>
      <c r="G68" s="226"/>
      <c r="H68" s="226"/>
      <c r="I68" s="225"/>
      <c r="J68" s="224" t="e">
        <f ca="1">VLOOKUP(E68,Table_BENTransHandbook[],9,FALSE)</f>
        <v>#REF!</v>
      </c>
      <c r="K68" s="511" t="e">
        <f ca="1">VLOOKUP(E68,Table_BENTransHandbook[],12,FALSE)</f>
        <v>#REF!</v>
      </c>
      <c r="L68" s="223" t="e">
        <f ca="1">VLOOKUP(E68,Table_BENTransHandbook[],16,FALSE)</f>
        <v>#REF!</v>
      </c>
      <c r="N68" s="208"/>
      <c r="O68" s="207"/>
      <c r="P68" s="207"/>
    </row>
    <row r="69" spans="1:16" s="207" customFormat="1" ht="8.15" customHeight="1" x14ac:dyDescent="0.3">
      <c r="A69" s="222"/>
      <c r="B69" s="221"/>
      <c r="C69" s="220"/>
      <c r="D69" s="219"/>
      <c r="E69" s="221"/>
      <c r="F69" s="486" t="e">
        <f ca="1">VLOOKUP(E68,Table_BENTransHandbook[],15,FALSE)</f>
        <v>#REF!</v>
      </c>
      <c r="G69" s="219"/>
      <c r="H69" s="219"/>
      <c r="I69" s="218"/>
      <c r="J69" s="217"/>
      <c r="K69" s="217"/>
      <c r="L69" s="216"/>
      <c r="N69" s="208"/>
    </row>
    <row r="70" spans="1:16" ht="8.15" customHeight="1" x14ac:dyDescent="0.35"/>
    <row r="71" spans="1:16" ht="8.15" customHeight="1" x14ac:dyDescent="0.35"/>
    <row r="72" spans="1:16" s="207" customFormat="1" ht="20.149999999999999" customHeight="1" x14ac:dyDescent="0.35">
      <c r="A72" s="209"/>
      <c r="B72" s="711" t="s">
        <v>36</v>
      </c>
      <c r="C72" s="711"/>
      <c r="D72" s="711"/>
      <c r="E72" s="711"/>
      <c r="F72" s="711"/>
      <c r="G72" s="711"/>
      <c r="H72" s="711"/>
      <c r="I72" s="711"/>
      <c r="J72" s="711"/>
      <c r="K72" s="711"/>
      <c r="L72" s="711"/>
      <c r="M72" s="214"/>
      <c r="N72" s="205"/>
      <c r="O72" s="203"/>
      <c r="P72" s="203"/>
    </row>
    <row r="73" spans="1:16" s="207" customFormat="1" ht="17.5" x14ac:dyDescent="0.45">
      <c r="A73" s="209"/>
      <c r="B73" s="712" t="s">
        <v>37</v>
      </c>
      <c r="C73" s="712"/>
      <c r="D73" s="712"/>
      <c r="E73" s="712"/>
      <c r="F73" s="712"/>
      <c r="G73" s="712"/>
      <c r="H73" s="712"/>
      <c r="I73" s="712"/>
      <c r="J73" s="712"/>
      <c r="K73" s="712"/>
      <c r="L73" s="712"/>
      <c r="N73" s="205"/>
      <c r="O73" s="203"/>
      <c r="P73" s="203"/>
    </row>
    <row r="74" spans="1:16" s="207" customFormat="1" ht="12" customHeight="1" x14ac:dyDescent="0.35">
      <c r="A74" s="209"/>
      <c r="B74" s="213" t="s">
        <v>38</v>
      </c>
      <c r="C74" s="213"/>
      <c r="D74" s="212"/>
      <c r="E74" s="212"/>
      <c r="F74" s="211"/>
      <c r="G74" s="203"/>
      <c r="H74" s="203"/>
      <c r="I74" s="211"/>
      <c r="J74" s="211"/>
      <c r="K74" s="210"/>
      <c r="L74" s="210" t="s">
        <v>39</v>
      </c>
      <c r="N74" s="205"/>
      <c r="O74" s="203"/>
      <c r="P74" s="203"/>
    </row>
  </sheetData>
  <sheetProtection autoFilter="0"/>
  <mergeCells count="16">
    <mergeCell ref="P17:P20"/>
    <mergeCell ref="O26:P31"/>
    <mergeCell ref="P21:P25"/>
    <mergeCell ref="O32:P32"/>
    <mergeCell ref="P36:P37"/>
    <mergeCell ref="P38:P40"/>
    <mergeCell ref="B72:L72"/>
    <mergeCell ref="B73:L73"/>
    <mergeCell ref="O52:O53"/>
    <mergeCell ref="P52:P55"/>
    <mergeCell ref="B3:D3"/>
    <mergeCell ref="E6:G6"/>
    <mergeCell ref="J7:K7"/>
    <mergeCell ref="O12:P14"/>
    <mergeCell ref="O9:P11"/>
    <mergeCell ref="N7:P8"/>
  </mergeCells>
  <conditionalFormatting sqref="B19:C19">
    <cfRule type="containsErrors" dxfId="176" priority="104">
      <formula>ISERROR(B19)</formula>
    </cfRule>
    <cfRule type="cellIs" dxfId="175" priority="103" operator="equal">
      <formula>0</formula>
    </cfRule>
  </conditionalFormatting>
  <conditionalFormatting sqref="B21:C21">
    <cfRule type="containsErrors" dxfId="174" priority="102">
      <formula>ISERROR(B21)</formula>
    </cfRule>
    <cfRule type="cellIs" dxfId="173" priority="101" operator="equal">
      <formula>0</formula>
    </cfRule>
  </conditionalFormatting>
  <conditionalFormatting sqref="B36:C36">
    <cfRule type="containsErrors" dxfId="172" priority="94">
      <formula>ISERROR(B36)</formula>
    </cfRule>
    <cfRule type="cellIs" dxfId="171" priority="93" operator="equal">
      <formula>0</formula>
    </cfRule>
  </conditionalFormatting>
  <conditionalFormatting sqref="B38:C38">
    <cfRule type="containsErrors" dxfId="170" priority="92">
      <formula>ISERROR(B38)</formula>
    </cfRule>
    <cfRule type="cellIs" dxfId="169" priority="91" operator="equal">
      <formula>0</formula>
    </cfRule>
  </conditionalFormatting>
  <conditionalFormatting sqref="B55:C55">
    <cfRule type="containsErrors" dxfId="168" priority="88">
      <formula>ISERROR(B55)</formula>
    </cfRule>
    <cfRule type="cellIs" dxfId="167" priority="87" operator="equal">
      <formula>0</formula>
    </cfRule>
  </conditionalFormatting>
  <conditionalFormatting sqref="B53:F53">
    <cfRule type="containsErrors" dxfId="166" priority="82">
      <formula>ISERROR(B53)</formula>
    </cfRule>
  </conditionalFormatting>
  <conditionalFormatting sqref="B25:H25 J25:K25 M25 B42:H42">
    <cfRule type="containsErrors" dxfId="165" priority="219">
      <formula>ISERROR(B25)</formula>
    </cfRule>
  </conditionalFormatting>
  <conditionalFormatting sqref="B9:L9 B11:L11 B13:L13 B15:L15 B17:L17 B23:L23 B26:L26 J28:L28 J30:L30 J32:L32 J34:L34 B40:L40 B43:L43 J45:L45 J47:L47 J49:L49 B51:L51 G53:I53 J57:L57 B60:L60 J62:L62 B64:L64 J66:L66 B68:L68 B28:C28 E28:F28 B30:C30 E30:F30 B32:C32 E32:F32 B34:C34 E34:F34 B45:C45 E45:F45 B47:C47 E47:F47 B49:C49 E49:F49 B57:C57 E57:F57 B62:C62 E62:F62 B66:C66 E66:F66">
    <cfRule type="containsErrors" dxfId="164" priority="220">
      <formula>ISERROR(B9)</formula>
    </cfRule>
  </conditionalFormatting>
  <conditionalFormatting sqref="B9:L9 B11:L11 B13:L13 B15:L15 B17:L17 B23:L23 B26:L26 J28:L28 J30:L30 J32:L32 J34:L34 B40:L40 B43:L43 J45:L45 J47:L47 J49:L49 B51:L51 J57:L57 B60:L60 J62:L62 B64:L64 J66:L66 B68:L68 B28:C28 E28:F28 B30:C30 E30:F30 B32:C32 E32:F32 B34:C34 E34:F34 B45:C45 E45:F45 B47:C47 E47:F47 B49:C49 E49:F49 B57:C57 E57:F57 B62:C62 E62:F62 B66:C66 E66:F66">
    <cfRule type="cellIs" dxfId="163" priority="215" operator="equal">
      <formula>0</formula>
    </cfRule>
  </conditionalFormatting>
  <conditionalFormatting sqref="B10:L10 B12:L12 B14:L14 B16:L16 B18:L18 B20:L20 B22:L22 B24:L24 B27:L27 B29:L29 B31:L31 B33:L33 B35:L35 B37:L37 B39:L39 B41:L41 B44:L44 B46:L46 B48:L48 B50:L50 B52:L52 B54:L54 B56:L56 B58:L58 B61:L61 B63:L63 B65:L65 B67:L67">
    <cfRule type="cellIs" dxfId="162" priority="216" operator="equal">
      <formula>0</formula>
    </cfRule>
    <cfRule type="containsText" dxfId="161" priority="213" operator="containsText" text="Course Coordinator">
      <formula>NOT(ISERROR(SEARCH("Course Coordinator",B10)))</formula>
    </cfRule>
    <cfRule type="containsErrors" dxfId="160" priority="221">
      <formula>ISERROR(B10)</formula>
    </cfRule>
  </conditionalFormatting>
  <conditionalFormatting sqref="B53:L53">
    <cfRule type="cellIs" dxfId="159" priority="17" operator="equal">
      <formula>0</formula>
    </cfRule>
  </conditionalFormatting>
  <conditionalFormatting sqref="B69:L71">
    <cfRule type="containsErrors" dxfId="158" priority="212">
      <formula>ISERROR(B69)</formula>
    </cfRule>
    <cfRule type="containsText" dxfId="157" priority="210" operator="containsText" text="Course Coordinator">
      <formula>NOT(ISERROR(SEARCH("Course Coordinator",B69)))</formula>
    </cfRule>
    <cfRule type="cellIs" dxfId="156" priority="211" operator="equal">
      <formula>0</formula>
    </cfRule>
  </conditionalFormatting>
  <conditionalFormatting sqref="E6">
    <cfRule type="beginsWith" dxfId="155" priority="214" operator="beginsWith" text="Please choose">
      <formula>LEFT(E6,LEN("Please choose"))="Please choose"</formula>
    </cfRule>
  </conditionalFormatting>
  <conditionalFormatting sqref="E36:F36">
    <cfRule type="containsErrors" dxfId="154" priority="86">
      <formula>ISERROR(E36)</formula>
    </cfRule>
    <cfRule type="cellIs" dxfId="153" priority="85" operator="equal">
      <formula>0</formula>
    </cfRule>
  </conditionalFormatting>
  <conditionalFormatting sqref="E38:F38">
    <cfRule type="containsErrors" dxfId="152" priority="84">
      <formula>ISERROR(E38)</formula>
    </cfRule>
    <cfRule type="cellIs" dxfId="151" priority="83" operator="equal">
      <formula>0</formula>
    </cfRule>
  </conditionalFormatting>
  <conditionalFormatting sqref="E55:F55">
    <cfRule type="containsErrors" dxfId="150" priority="80">
      <formula>ISERROR(E55)</formula>
    </cfRule>
    <cfRule type="cellIs" dxfId="149" priority="79" operator="equal">
      <formula>0</formula>
    </cfRule>
  </conditionalFormatting>
  <conditionalFormatting sqref="E19:L19">
    <cfRule type="cellIs" dxfId="148" priority="65" operator="equal">
      <formula>0</formula>
    </cfRule>
    <cfRule type="containsErrors" dxfId="147" priority="66">
      <formula>ISERROR(E19)</formula>
    </cfRule>
  </conditionalFormatting>
  <conditionalFormatting sqref="E21:L21">
    <cfRule type="cellIs" dxfId="146" priority="62" operator="equal">
      <formula>0</formula>
    </cfRule>
    <cfRule type="containsErrors" dxfId="145" priority="63">
      <formula>ISERROR(E21)</formula>
    </cfRule>
  </conditionalFormatting>
  <conditionalFormatting sqref="I9:L9 I11:L11 I13:L13 I15:L15 I17:L17 I23:L23 I26:L26 I28:L28 I30:L30 I32:L32 I34:L34 I40:L40 I43:L43 I45:L45 I47:L47 I49:L49 I51:L51 I57:L57 I60:L60 I62:L62 I64:L64 I66:L66 I68:L68 I19:L19 I21:L21 I36:L36 I38:L38 I53:L53 I55:L55">
    <cfRule type="cellIs" dxfId="144" priority="218" operator="equal">
      <formula>"û"</formula>
    </cfRule>
    <cfRule type="cellIs" dxfId="143" priority="217" operator="equal">
      <formula>"O"</formula>
    </cfRule>
  </conditionalFormatting>
  <conditionalFormatting sqref="I9:L9 I11:L11 I13:L13 I15:L15 I17:L17 I23:L23 I26:L26 J28:L28 J30:L30 J32:L32 J34:L34 I40:L40 I43:L43 J45:L45 J47:L47 J49:L49 I51:L51 J57:L57 I60:L60 J62:L62 I64:L64 J66:L66 I68:L68">
    <cfRule type="containsText" dxfId="142" priority="209" operator="containsText" text="Note">
      <formula>NOT(ISERROR(SEARCH("Note",I9)))</formula>
    </cfRule>
  </conditionalFormatting>
  <conditionalFormatting sqref="I19:L19">
    <cfRule type="containsText" dxfId="141" priority="64" operator="containsText" text="Note">
      <formula>NOT(ISERROR(SEARCH("Note",I19)))</formula>
    </cfRule>
  </conditionalFormatting>
  <conditionalFormatting sqref="I21:L21">
    <cfRule type="containsText" dxfId="140" priority="61" operator="containsText" text="Note">
      <formula>NOT(ISERROR(SEARCH("Note",I21)))</formula>
    </cfRule>
  </conditionalFormatting>
  <conditionalFormatting sqref="I53:L53">
    <cfRule type="containsText" dxfId="139" priority="16" operator="containsText" text="Note">
      <formula>NOT(ISERROR(SEARCH("Note",I53)))</formula>
    </cfRule>
  </conditionalFormatting>
  <conditionalFormatting sqref="J36:L36">
    <cfRule type="containsText" dxfId="138" priority="34" operator="containsText" text="Note">
      <formula>NOT(ISERROR(SEARCH("Note",J36)))</formula>
    </cfRule>
    <cfRule type="cellIs" dxfId="137" priority="35" operator="equal">
      <formula>0</formula>
    </cfRule>
    <cfRule type="containsErrors" dxfId="136" priority="36">
      <formula>ISERROR(J36)</formula>
    </cfRule>
  </conditionalFormatting>
  <conditionalFormatting sqref="J38:L38">
    <cfRule type="cellIs" dxfId="135" priority="32" operator="equal">
      <formula>0</formula>
    </cfRule>
    <cfRule type="containsErrors" dxfId="134" priority="33">
      <formula>ISERROR(J38)</formula>
    </cfRule>
    <cfRule type="containsText" dxfId="133" priority="31" operator="containsText" text="Note">
      <formula>NOT(ISERROR(SEARCH("Note",J38)))</formula>
    </cfRule>
  </conditionalFormatting>
  <conditionalFormatting sqref="J53:L53">
    <cfRule type="containsErrors" dxfId="132" priority="18">
      <formula>ISERROR(J53)</formula>
    </cfRule>
  </conditionalFormatting>
  <conditionalFormatting sqref="J55:L55">
    <cfRule type="containsErrors" dxfId="131" priority="15">
      <formula>ISERROR(J55)</formula>
    </cfRule>
    <cfRule type="containsText" dxfId="130" priority="13" operator="containsText" text="Note">
      <formula>NOT(ISERROR(SEARCH("Note",J55)))</formula>
    </cfRule>
    <cfRule type="cellIs" dxfId="129" priority="14" operator="equal">
      <formula>0</formula>
    </cfRule>
  </conditionalFormatting>
  <conditionalFormatting sqref="L19">
    <cfRule type="containsText" dxfId="128" priority="46" operator="containsText" text="Note">
      <formula>NOT(ISERROR(SEARCH("Note",L19)))</formula>
    </cfRule>
    <cfRule type="cellIs" dxfId="127" priority="47" operator="equal">
      <formula>0</formula>
    </cfRule>
    <cfRule type="containsErrors" dxfId="126" priority="48">
      <formula>ISERROR(L19)</formula>
    </cfRule>
    <cfRule type="containsErrors" dxfId="125" priority="42">
      <formula>ISERROR(L19)</formula>
    </cfRule>
    <cfRule type="cellIs" dxfId="124" priority="41" operator="equal">
      <formula>0</formula>
    </cfRule>
    <cfRule type="containsText" dxfId="123" priority="40" operator="containsText" text="Note">
      <formula>NOT(ISERROR(SEARCH("Note",L19)))</formula>
    </cfRule>
  </conditionalFormatting>
  <conditionalFormatting sqref="L21">
    <cfRule type="containsErrors" dxfId="122" priority="45">
      <formula>ISERROR(L21)</formula>
    </cfRule>
    <cfRule type="containsErrors" dxfId="121" priority="39">
      <formula>ISERROR(L21)</formula>
    </cfRule>
    <cfRule type="containsText" dxfId="120" priority="43" operator="containsText" text="Note">
      <formula>NOT(ISERROR(SEARCH("Note",L21)))</formula>
    </cfRule>
    <cfRule type="cellIs" dxfId="119" priority="38" operator="equal">
      <formula>0</formula>
    </cfRule>
    <cfRule type="containsText" dxfId="118" priority="37" operator="containsText" text="Note">
      <formula>NOT(ISERROR(SEARCH("Note",L21)))</formula>
    </cfRule>
    <cfRule type="cellIs" dxfId="117" priority="44" operator="equal">
      <formula>0</formula>
    </cfRule>
  </conditionalFormatting>
  <conditionalFormatting sqref="L36">
    <cfRule type="containsErrors" dxfId="116" priority="30">
      <formula>ISERROR(L36)</formula>
    </cfRule>
    <cfRule type="cellIs" dxfId="115" priority="29" operator="equal">
      <formula>0</formula>
    </cfRule>
    <cfRule type="containsText" dxfId="114" priority="28" operator="containsText" text="Note">
      <formula>NOT(ISERROR(SEARCH("Note",L36)))</formula>
    </cfRule>
    <cfRule type="containsText" dxfId="113" priority="22" operator="containsText" text="Note">
      <formula>NOT(ISERROR(SEARCH("Note",L36)))</formula>
    </cfRule>
    <cfRule type="cellIs" dxfId="112" priority="23" operator="equal">
      <formula>0</formula>
    </cfRule>
    <cfRule type="containsErrors" dxfId="111" priority="24">
      <formula>ISERROR(L36)</formula>
    </cfRule>
  </conditionalFormatting>
  <conditionalFormatting sqref="L38">
    <cfRule type="containsErrors" dxfId="110" priority="27">
      <formula>ISERROR(L38)</formula>
    </cfRule>
    <cfRule type="cellIs" dxfId="109" priority="26" operator="equal">
      <formula>0</formula>
    </cfRule>
    <cfRule type="cellIs" dxfId="108" priority="20" operator="equal">
      <formula>0</formula>
    </cfRule>
    <cfRule type="containsText" dxfId="107" priority="19" operator="containsText" text="Note">
      <formula>NOT(ISERROR(SEARCH("Note",L38)))</formula>
    </cfRule>
    <cfRule type="containsText" dxfId="106" priority="25" operator="containsText" text="Note">
      <formula>NOT(ISERROR(SEARCH("Note",L38)))</formula>
    </cfRule>
    <cfRule type="containsErrors" dxfId="105" priority="21">
      <formula>ISERROR(L38)</formula>
    </cfRule>
  </conditionalFormatting>
  <conditionalFormatting sqref="L53">
    <cfRule type="containsErrors" dxfId="104" priority="12">
      <formula>ISERROR(L53)</formula>
    </cfRule>
    <cfRule type="containsText" dxfId="103" priority="10" operator="containsText" text="Note">
      <formula>NOT(ISERROR(SEARCH("Note",L53)))</formula>
    </cfRule>
    <cfRule type="cellIs" dxfId="102" priority="11" operator="equal">
      <formula>0</formula>
    </cfRule>
    <cfRule type="containsErrors" dxfId="101" priority="6">
      <formula>ISERROR(L53)</formula>
    </cfRule>
    <cfRule type="cellIs" dxfId="100" priority="5" operator="equal">
      <formula>0</formula>
    </cfRule>
    <cfRule type="containsText" dxfId="99" priority="4" operator="containsText" text="Note">
      <formula>NOT(ISERROR(SEARCH("Note",L53)))</formula>
    </cfRule>
  </conditionalFormatting>
  <conditionalFormatting sqref="L55">
    <cfRule type="containsErrors" dxfId="98" priority="9">
      <formula>ISERROR(L55)</formula>
    </cfRule>
    <cfRule type="cellIs" dxfId="97" priority="8" operator="equal">
      <formula>0</formula>
    </cfRule>
    <cfRule type="containsText" dxfId="96" priority="7" operator="containsText" text="Note">
      <formula>NOT(ISERROR(SEARCH("Note",L55)))</formula>
    </cfRule>
    <cfRule type="containsErrors" dxfId="95" priority="3">
      <formula>ISERROR(L55)</formula>
    </cfRule>
    <cfRule type="cellIs" dxfId="94" priority="2" operator="equal">
      <formula>0</formula>
    </cfRule>
    <cfRule type="containsText" dxfId="93" priority="1" operator="containsText" text="Note">
      <formula>NOT(ISERROR(SEARCH("Note",L55)))</formula>
    </cfRule>
  </conditionalFormatting>
  <hyperlinks>
    <hyperlink ref="B73:L73" r:id="rId1" display="If you have any queries about your course, please contact Curtin Connect." xr:uid="{36406120-E86C-40FA-B296-5E3B6E6C1E7F}"/>
  </hyperlinks>
  <pageMargins left="0.39370078740157483" right="0.39370078740157483" top="0.31496062992125984" bottom="0.19685039370078741" header="0.19685039370078741" footer="0.19685039370078741"/>
  <pageSetup paperSize="9" scale="55" fitToHeight="0" orientation="landscape" r:id="rId2"/>
  <ignoredErrors>
    <ignoredError sqref="B10:E10 B9:K9 B12:E12 B11:E11 B14:E14 B13:E13 B16:E16 B15:E15 B18:E18 B17:E17 B20:E20 B19:E19 B22:E22 B21:E21 B24:L25 B23:E23 B41:L42 B26:K26 B58:L59 B43:K43 B69:L69 B60:K60 J11:K11 B52:E57 B51:E51 K51 B40:E40 B32:E32 G10:K10 G12:K12 G11:H11 G14:K14 G13:K13 G16:K16 G15:K15 G18:K18 G17:K17 G20:K20 G19:K19 G22:K22 G21:K21 B27:E31 G27:K31 B33:E39 G32:K39 B44:E50 G44:K50 G52:K57 G51:J51 B61:E68 G61:K68 L60:L68 L43:L57 L26:L40 L22 L20 L18 L16 L14 L12 L10 L9 L11 L13 L15 L17 L19 L21 L23 G23:K23 G40:K40" evalError="1"/>
    <ignoredError sqref="F21:F23 F19 F20 F17 F18 F15 F16 F13 F14 F11 F12 F10 F32:F40 F27:F31 F51 F52:F57 F44:F50 F61:F68" evalError="1" 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9CE51BC-6DA3-41A1-9A3F-75EDB398A362}">
          <x14:formula1>
            <xm:f>'Primary Trans Data'!$R$3:$R$5</xm:f>
          </x14:formula1>
          <xm:sqref>E6:G6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C0540-CA2D-4340-86B3-003C9AE47EB1}">
  <sheetPr>
    <pageSetUpPr fitToPage="1"/>
  </sheetPr>
  <dimension ref="A2:S74"/>
  <sheetViews>
    <sheetView showGridLines="0" tabSelected="1" zoomScaleNormal="100" workbookViewId="0">
      <selection activeCell="P7" sqref="P7:R8"/>
    </sheetView>
  </sheetViews>
  <sheetFormatPr defaultColWidth="9.26953125" defaultRowHeight="15.5" x14ac:dyDescent="0.35"/>
  <cols>
    <col min="1" max="1" width="5.453125" style="206" customWidth="1"/>
    <col min="2" max="2" width="9.90625" style="203" customWidth="1"/>
    <col min="3" max="3" width="8.81640625" style="203" customWidth="1"/>
    <col min="4" max="4" width="62.36328125" style="203" customWidth="1"/>
    <col min="5" max="5" width="10.1796875" style="203" customWidth="1"/>
    <col min="6" max="6" width="9.1796875" style="203" customWidth="1"/>
    <col min="7" max="7" width="40.54296875" style="203" customWidth="1"/>
    <col min="8" max="8" width="16.7265625" style="203" customWidth="1"/>
    <col min="9" max="9" width="15.7265625" style="203" customWidth="1"/>
    <col min="10" max="13" width="5.6328125" style="203" customWidth="1"/>
    <col min="14" max="14" width="15.7265625" style="203" customWidth="1"/>
    <col min="15" max="15" width="3.7265625" style="203" customWidth="1"/>
    <col min="16" max="16" width="3.7265625" style="205" customWidth="1"/>
    <col min="17" max="17" width="3.7265625" style="203" customWidth="1"/>
    <col min="18" max="18" width="52.7265625" style="203" customWidth="1"/>
    <col min="19" max="19" width="9.26953125" style="204"/>
    <col min="20" max="16384" width="9.26953125" style="203"/>
  </cols>
  <sheetData>
    <row r="2" spans="1:18" s="292" customFormat="1" ht="11.5" x14ac:dyDescent="0.3">
      <c r="B2" s="295"/>
      <c r="C2" s="295"/>
      <c r="D2" s="296"/>
      <c r="E2" s="295"/>
      <c r="F2" s="295"/>
      <c r="G2" s="512"/>
      <c r="H2" s="492"/>
      <c r="I2" s="492"/>
      <c r="J2" s="295"/>
      <c r="K2" s="295"/>
      <c r="L2" s="295"/>
      <c r="M2" s="295"/>
      <c r="N2" s="294"/>
      <c r="P2" s="293"/>
    </row>
    <row r="3" spans="1:18" ht="35.15" customHeight="1" x14ac:dyDescent="0.35">
      <c r="B3" s="696" t="s">
        <v>0</v>
      </c>
      <c r="C3" s="696"/>
      <c r="D3" s="696"/>
      <c r="E3" s="291"/>
      <c r="F3" s="291"/>
      <c r="G3" s="291"/>
      <c r="H3" s="291"/>
      <c r="I3" s="291"/>
      <c r="J3" s="291"/>
      <c r="K3" s="291"/>
      <c r="L3" s="291"/>
      <c r="M3" s="291"/>
      <c r="N3" s="291"/>
      <c r="P3" s="290"/>
    </row>
    <row r="4" spans="1:18" ht="15" customHeight="1" x14ac:dyDescent="0.35">
      <c r="B4" s="286"/>
      <c r="C4" s="286"/>
      <c r="D4" s="289"/>
      <c r="E4" s="288" t="s">
        <v>1</v>
      </c>
      <c r="F4" s="286"/>
      <c r="G4" s="286"/>
      <c r="H4" s="286"/>
      <c r="I4" s="287"/>
      <c r="J4" s="286"/>
      <c r="K4" s="286"/>
      <c r="L4" s="286"/>
      <c r="M4" s="286"/>
      <c r="N4" s="286"/>
    </row>
    <row r="5" spans="1:18" ht="15" customHeight="1" x14ac:dyDescent="0.45">
      <c r="B5" s="283"/>
      <c r="C5" s="285" t="s">
        <v>2</v>
      </c>
      <c r="D5" s="282" t="str">
        <f>'Primary Trans Data'!E149</f>
        <v>Bachelor of Education (Primary Education)(OpenUnis CSP)</v>
      </c>
      <c r="E5" s="282" t="str">
        <f>'Primary Trans Data'!E150</f>
        <v>Bachelor of Education (Primary Education)(OpenUnis)</v>
      </c>
      <c r="F5" s="215"/>
      <c r="G5" s="215"/>
      <c r="H5" s="284" t="s">
        <v>4</v>
      </c>
      <c r="I5" s="508" t="s">
        <v>5</v>
      </c>
      <c r="J5" s="508"/>
      <c r="K5" s="508"/>
      <c r="L5" s="508"/>
      <c r="M5" s="499"/>
      <c r="N5" s="508"/>
    </row>
    <row r="6" spans="1:18" ht="18" customHeight="1" x14ac:dyDescent="0.45">
      <c r="B6" s="283" t="s">
        <v>6</v>
      </c>
      <c r="C6" s="283"/>
      <c r="D6" s="282" t="str">
        <f>'[1]ECE Trans Data'!E4</f>
        <v>800 credit points required</v>
      </c>
      <c r="E6" s="720"/>
      <c r="F6" s="720"/>
      <c r="G6" s="720"/>
      <c r="H6" s="281"/>
      <c r="I6" s="509" t="s">
        <v>7</v>
      </c>
      <c r="J6" s="506"/>
      <c r="K6" s="506"/>
      <c r="L6" s="506"/>
      <c r="M6" s="507"/>
      <c r="N6" s="508"/>
    </row>
    <row r="7" spans="1:18" s="207" customFormat="1" ht="12" customHeight="1" x14ac:dyDescent="0.3">
      <c r="A7" s="209"/>
      <c r="B7" s="280"/>
      <c r="C7" s="245"/>
      <c r="D7" s="245"/>
      <c r="E7" s="279"/>
      <c r="F7" s="278"/>
      <c r="G7" s="277"/>
      <c r="H7" s="277"/>
      <c r="I7" s="276"/>
      <c r="J7" s="698" t="s">
        <v>8</v>
      </c>
      <c r="K7" s="699"/>
      <c r="L7" s="699"/>
      <c r="M7" s="699"/>
      <c r="N7" s="496" t="s">
        <v>9</v>
      </c>
      <c r="P7" s="704" t="s">
        <v>10</v>
      </c>
      <c r="Q7" s="705"/>
      <c r="R7" s="706"/>
    </row>
    <row r="8" spans="1:18" s="207" customFormat="1" ht="12" customHeight="1" x14ac:dyDescent="0.3">
      <c r="A8" s="209"/>
      <c r="B8" s="273" t="s">
        <v>11</v>
      </c>
      <c r="C8" s="274" t="s">
        <v>12</v>
      </c>
      <c r="D8" s="273"/>
      <c r="E8" s="275" t="s">
        <v>11</v>
      </c>
      <c r="F8" s="274" t="s">
        <v>13</v>
      </c>
      <c r="G8" s="273"/>
      <c r="H8" s="273"/>
      <c r="I8" s="244" t="s">
        <v>14</v>
      </c>
      <c r="J8" s="273" t="s">
        <v>747</v>
      </c>
      <c r="K8" s="273" t="s">
        <v>748</v>
      </c>
      <c r="L8" s="273" t="s">
        <v>749</v>
      </c>
      <c r="M8" s="273" t="s">
        <v>750</v>
      </c>
      <c r="N8" s="272" t="s">
        <v>17</v>
      </c>
      <c r="O8" s="214"/>
      <c r="P8" s="707"/>
      <c r="Q8" s="708"/>
      <c r="R8" s="709"/>
    </row>
    <row r="9" spans="1:18" s="269" customFormat="1" ht="15" customHeight="1" x14ac:dyDescent="0.25">
      <c r="A9" s="493"/>
      <c r="B9" s="241" t="s">
        <v>227</v>
      </c>
      <c r="C9" s="240" t="s">
        <v>228</v>
      </c>
      <c r="D9" s="240" t="s">
        <v>95</v>
      </c>
      <c r="E9" s="241" t="s">
        <v>227</v>
      </c>
      <c r="F9" s="240" t="s">
        <v>228</v>
      </c>
      <c r="G9" s="240" t="s">
        <v>95</v>
      </c>
      <c r="H9" s="240"/>
      <c r="I9" s="239"/>
      <c r="J9" s="238" t="s">
        <v>402</v>
      </c>
      <c r="K9" s="238"/>
      <c r="L9" s="238" t="s">
        <v>402</v>
      </c>
      <c r="M9" s="237"/>
      <c r="N9" s="239"/>
      <c r="P9" s="635" t="s">
        <v>18</v>
      </c>
      <c r="Q9" s="715" t="s">
        <v>26</v>
      </c>
      <c r="R9" s="710"/>
    </row>
    <row r="10" spans="1:18" s="271" customFormat="1" ht="9" customHeight="1" x14ac:dyDescent="0.25">
      <c r="A10" s="493"/>
      <c r="B10" s="231"/>
      <c r="C10" s="230"/>
      <c r="D10" s="230"/>
      <c r="E10" s="231"/>
      <c r="F10" s="485"/>
      <c r="G10" s="230"/>
      <c r="H10" s="230"/>
      <c r="I10" s="264"/>
      <c r="J10" s="234"/>
      <c r="K10" s="234"/>
      <c r="L10" s="234"/>
      <c r="M10" s="234"/>
      <c r="N10" s="264"/>
      <c r="P10" s="618"/>
      <c r="Q10" s="715"/>
      <c r="R10" s="710"/>
    </row>
    <row r="11" spans="1:18" s="269" customFormat="1" ht="15" customHeight="1" x14ac:dyDescent="0.25">
      <c r="A11" s="493"/>
      <c r="B11" s="227" t="s">
        <v>230</v>
      </c>
      <c r="C11" s="226" t="s">
        <v>231</v>
      </c>
      <c r="D11" s="226" t="s">
        <v>93</v>
      </c>
      <c r="E11" s="227" t="s">
        <v>230</v>
      </c>
      <c r="F11" s="226" t="s">
        <v>231</v>
      </c>
      <c r="G11" s="226" t="s">
        <v>93</v>
      </c>
      <c r="H11" s="226"/>
      <c r="I11" s="225"/>
      <c r="J11" s="224" t="s">
        <v>402</v>
      </c>
      <c r="K11" s="636"/>
      <c r="L11" s="636" t="s">
        <v>402</v>
      </c>
      <c r="M11" s="233"/>
      <c r="N11" s="225"/>
      <c r="P11" s="619"/>
      <c r="Q11" s="715"/>
      <c r="R11" s="710"/>
    </row>
    <row r="12" spans="1:18" s="271" customFormat="1" ht="9" customHeight="1" x14ac:dyDescent="0.25">
      <c r="A12" s="493"/>
      <c r="B12" s="231"/>
      <c r="C12" s="230"/>
      <c r="D12" s="230"/>
      <c r="E12" s="231"/>
      <c r="F12" s="485"/>
      <c r="G12" s="230"/>
      <c r="H12" s="230"/>
      <c r="I12" s="264"/>
      <c r="J12" s="234"/>
      <c r="K12" s="234"/>
      <c r="L12" s="234"/>
      <c r="M12" s="234"/>
      <c r="N12" s="264"/>
      <c r="P12" s="620"/>
      <c r="Q12" s="715"/>
      <c r="R12" s="710"/>
    </row>
    <row r="13" spans="1:18" s="269" customFormat="1" ht="15" customHeight="1" x14ac:dyDescent="0.25">
      <c r="A13" s="493"/>
      <c r="B13" s="227" t="s">
        <v>233</v>
      </c>
      <c r="C13" s="226" t="s">
        <v>234</v>
      </c>
      <c r="D13" s="226" t="s">
        <v>97</v>
      </c>
      <c r="E13" s="227" t="s">
        <v>235</v>
      </c>
      <c r="F13" s="226" t="s">
        <v>235</v>
      </c>
      <c r="G13" s="226" t="s">
        <v>99</v>
      </c>
      <c r="H13" s="226"/>
      <c r="I13" s="225"/>
      <c r="J13" s="224"/>
      <c r="K13" s="636" t="s">
        <v>402</v>
      </c>
      <c r="L13" s="636"/>
      <c r="M13" s="233" t="s">
        <v>402</v>
      </c>
      <c r="N13" s="225"/>
      <c r="P13" s="621"/>
      <c r="Q13" s="715"/>
      <c r="R13" s="710"/>
    </row>
    <row r="14" spans="1:18" s="271" customFormat="1" ht="9" customHeight="1" x14ac:dyDescent="0.25">
      <c r="A14" s="493"/>
      <c r="B14" s="231"/>
      <c r="C14" s="230"/>
      <c r="D14" s="230"/>
      <c r="E14" s="231"/>
      <c r="F14" s="485"/>
      <c r="G14" s="485"/>
      <c r="H14" s="230"/>
      <c r="I14" s="264"/>
      <c r="J14" s="234"/>
      <c r="K14" s="234"/>
      <c r="L14" s="234"/>
      <c r="M14" s="234"/>
      <c r="N14" s="264"/>
      <c r="P14" s="621"/>
      <c r="Q14" s="715"/>
      <c r="R14" s="710"/>
    </row>
    <row r="15" spans="1:18" s="269" customFormat="1" ht="15" customHeight="1" x14ac:dyDescent="0.25">
      <c r="A15" s="493"/>
      <c r="B15" s="227" t="s">
        <v>237</v>
      </c>
      <c r="C15" s="226" t="s">
        <v>238</v>
      </c>
      <c r="D15" s="226" t="s">
        <v>103</v>
      </c>
      <c r="E15" s="227" t="s">
        <v>237</v>
      </c>
      <c r="F15" s="226" t="s">
        <v>238</v>
      </c>
      <c r="G15" s="226" t="s">
        <v>103</v>
      </c>
      <c r="H15" s="226"/>
      <c r="I15" s="225"/>
      <c r="J15" s="224"/>
      <c r="K15" s="636" t="s">
        <v>402</v>
      </c>
      <c r="L15" s="636"/>
      <c r="M15" s="233" t="s">
        <v>402</v>
      </c>
      <c r="N15" s="225"/>
      <c r="P15" s="618" t="s">
        <v>25</v>
      </c>
      <c r="Q15" s="502" t="s">
        <v>769</v>
      </c>
      <c r="R15" s="547"/>
    </row>
    <row r="16" spans="1:18" s="271" customFormat="1" ht="9" customHeight="1" x14ac:dyDescent="0.25">
      <c r="A16" s="493"/>
      <c r="B16" s="231"/>
      <c r="C16" s="230"/>
      <c r="D16" s="230"/>
      <c r="E16" s="231"/>
      <c r="F16" s="485"/>
      <c r="G16" s="230"/>
      <c r="H16" s="230"/>
      <c r="I16" s="264"/>
      <c r="J16" s="234"/>
      <c r="K16" s="234"/>
      <c r="L16" s="234"/>
      <c r="M16" s="234"/>
      <c r="N16" s="264"/>
      <c r="P16" s="618"/>
      <c r="Q16" s="498"/>
      <c r="R16" s="255"/>
    </row>
    <row r="17" spans="1:19" s="269" customFormat="1" ht="15" customHeight="1" x14ac:dyDescent="0.35">
      <c r="A17" s="494"/>
      <c r="B17" s="227" t="s">
        <v>240</v>
      </c>
      <c r="C17" s="226" t="s">
        <v>241</v>
      </c>
      <c r="D17" s="226" t="s">
        <v>242</v>
      </c>
      <c r="E17" s="227" t="s">
        <v>243</v>
      </c>
      <c r="F17" s="226" t="s">
        <v>244</v>
      </c>
      <c r="G17" s="226" t="s">
        <v>89</v>
      </c>
      <c r="H17" s="226"/>
      <c r="I17" s="225"/>
      <c r="J17" s="224" t="s">
        <v>402</v>
      </c>
      <c r="K17" s="636"/>
      <c r="L17" s="636" t="s">
        <v>402</v>
      </c>
      <c r="M17" s="233"/>
      <c r="N17" s="225"/>
      <c r="P17" s="618" t="s">
        <v>27</v>
      </c>
      <c r="Q17" s="609" t="s">
        <v>30</v>
      </c>
      <c r="R17" s="547"/>
    </row>
    <row r="18" spans="1:19" s="271" customFormat="1" ht="9" customHeight="1" x14ac:dyDescent="0.35">
      <c r="A18" s="495"/>
      <c r="B18" s="231"/>
      <c r="C18" s="230"/>
      <c r="D18" s="230"/>
      <c r="E18" s="231"/>
      <c r="F18" s="485"/>
      <c r="G18" s="485" t="s">
        <v>751</v>
      </c>
      <c r="H18" s="230"/>
      <c r="I18" s="264"/>
      <c r="J18" s="234"/>
      <c r="K18" s="234"/>
      <c r="L18" s="234"/>
      <c r="M18" s="234"/>
      <c r="N18" s="264"/>
      <c r="P18" s="618"/>
      <c r="Q18" s="499"/>
      <c r="R18" s="255"/>
    </row>
    <row r="19" spans="1:19" s="269" customFormat="1" ht="15" customHeight="1" x14ac:dyDescent="0.35">
      <c r="A19" s="494"/>
      <c r="B19" s="227" t="s">
        <v>245</v>
      </c>
      <c r="C19" s="226" t="s">
        <v>246</v>
      </c>
      <c r="D19" s="232" t="s">
        <v>107</v>
      </c>
      <c r="E19" s="227" t="s">
        <v>245</v>
      </c>
      <c r="F19" s="226" t="s">
        <v>246</v>
      </c>
      <c r="G19" s="226" t="s">
        <v>107</v>
      </c>
      <c r="H19" s="226"/>
      <c r="I19" s="225"/>
      <c r="J19" s="224" t="s">
        <v>402</v>
      </c>
      <c r="K19" s="636"/>
      <c r="L19" s="636" t="s">
        <v>402</v>
      </c>
      <c r="M19" s="233"/>
      <c r="N19" s="225"/>
      <c r="P19" s="618"/>
      <c r="Q19" s="503" t="s">
        <v>31</v>
      </c>
      <c r="R19" s="547" t="s">
        <v>32</v>
      </c>
    </row>
    <row r="20" spans="1:19" s="271" customFormat="1" ht="9" customHeight="1" x14ac:dyDescent="0.35">
      <c r="A20" s="495"/>
      <c r="B20" s="231"/>
      <c r="C20" s="230"/>
      <c r="D20" s="230"/>
      <c r="E20" s="231"/>
      <c r="F20" s="485"/>
      <c r="G20" s="230"/>
      <c r="H20" s="230"/>
      <c r="I20" s="264"/>
      <c r="J20" s="234"/>
      <c r="K20" s="234"/>
      <c r="L20" s="234"/>
      <c r="M20" s="234"/>
      <c r="N20" s="264"/>
      <c r="P20" s="637"/>
      <c r="Q20" s="638"/>
      <c r="R20" s="639"/>
    </row>
    <row r="21" spans="1:19" s="269" customFormat="1" ht="15" customHeight="1" x14ac:dyDescent="0.35">
      <c r="A21" s="494"/>
      <c r="B21" s="227" t="s">
        <v>249</v>
      </c>
      <c r="C21" s="226" t="s">
        <v>250</v>
      </c>
      <c r="D21" s="232" t="s">
        <v>116</v>
      </c>
      <c r="E21" s="227" t="s">
        <v>249</v>
      </c>
      <c r="F21" s="226" t="s">
        <v>250</v>
      </c>
      <c r="G21" s="226" t="s">
        <v>116</v>
      </c>
      <c r="H21" s="226"/>
      <c r="I21" s="225"/>
      <c r="J21" s="224"/>
      <c r="K21" s="636" t="s">
        <v>402</v>
      </c>
      <c r="L21" s="636"/>
      <c r="M21" s="233" t="s">
        <v>402</v>
      </c>
      <c r="N21" s="225"/>
      <c r="P21" s="640"/>
      <c r="Q21" s="504" t="s">
        <v>33</v>
      </c>
      <c r="R21" s="710" t="s">
        <v>34</v>
      </c>
    </row>
    <row r="22" spans="1:19" s="271" customFormat="1" ht="9" customHeight="1" x14ac:dyDescent="0.35">
      <c r="A22" s="495"/>
      <c r="B22" s="231"/>
      <c r="C22" s="230"/>
      <c r="D22" s="230"/>
      <c r="E22" s="231"/>
      <c r="F22" s="485"/>
      <c r="G22" s="230"/>
      <c r="H22" s="230"/>
      <c r="I22" s="264"/>
      <c r="J22" s="234"/>
      <c r="K22" s="234"/>
      <c r="L22" s="234"/>
      <c r="M22" s="234"/>
      <c r="N22" s="264"/>
      <c r="P22" s="641"/>
      <c r="Q22" s="610"/>
      <c r="R22" s="710"/>
    </row>
    <row r="23" spans="1:19" s="269" customFormat="1" ht="15" customHeight="1" x14ac:dyDescent="0.35">
      <c r="A23" s="494"/>
      <c r="B23" s="227" t="s">
        <v>252</v>
      </c>
      <c r="C23" s="226" t="s">
        <v>253</v>
      </c>
      <c r="D23" s="270" t="s">
        <v>110</v>
      </c>
      <c r="E23" s="227" t="s">
        <v>637</v>
      </c>
      <c r="F23" s="226" t="s">
        <v>638</v>
      </c>
      <c r="G23" s="226" t="s">
        <v>112</v>
      </c>
      <c r="H23" s="226"/>
      <c r="I23" s="225"/>
      <c r="J23" s="224"/>
      <c r="K23" s="636" t="s">
        <v>402</v>
      </c>
      <c r="L23" s="636"/>
      <c r="M23" s="233" t="s">
        <v>402</v>
      </c>
      <c r="N23" s="225"/>
      <c r="P23" s="642"/>
      <c r="Q23" s="643"/>
      <c r="R23" s="719"/>
    </row>
    <row r="24" spans="1:19" s="256" customFormat="1" ht="9" customHeight="1" x14ac:dyDescent="0.3">
      <c r="A24" s="209"/>
      <c r="B24" s="254"/>
      <c r="C24" s="268"/>
      <c r="D24" s="261"/>
      <c r="E24" s="262"/>
      <c r="F24" s="486"/>
      <c r="G24" s="261"/>
      <c r="H24" s="261"/>
      <c r="I24" s="260"/>
      <c r="J24" s="267"/>
      <c r="K24" s="267"/>
      <c r="L24" s="267"/>
      <c r="M24" s="267"/>
      <c r="N24" s="260"/>
      <c r="P24" s="497"/>
      <c r="Q24" s="497"/>
      <c r="R24" s="638"/>
    </row>
    <row r="25" spans="1:19" s="207" customFormat="1" ht="14.15" customHeight="1" x14ac:dyDescent="0.3">
      <c r="A25" s="292"/>
      <c r="B25" s="243" t="s">
        <v>24</v>
      </c>
      <c r="C25" s="248" t="s">
        <v>12</v>
      </c>
      <c r="D25" s="247"/>
      <c r="E25" s="246" t="s">
        <v>24</v>
      </c>
      <c r="F25" s="245" t="s">
        <v>13</v>
      </c>
      <c r="G25" s="243"/>
      <c r="H25" s="243"/>
      <c r="I25" s="694" t="s">
        <v>14</v>
      </c>
      <c r="J25" s="273" t="s">
        <v>747</v>
      </c>
      <c r="K25" s="273" t="s">
        <v>748</v>
      </c>
      <c r="L25" s="273" t="s">
        <v>749</v>
      </c>
      <c r="M25" s="273" t="s">
        <v>750</v>
      </c>
      <c r="N25" s="695" t="s">
        <v>17</v>
      </c>
      <c r="O25" s="214"/>
      <c r="P25" s="497"/>
      <c r="Q25" s="609"/>
      <c r="R25" s="609"/>
    </row>
    <row r="26" spans="1:19" s="215" customFormat="1" ht="16" x14ac:dyDescent="0.4">
      <c r="A26" s="493"/>
      <c r="B26" s="241" t="s">
        <v>258</v>
      </c>
      <c r="C26" s="240" t="s">
        <v>259</v>
      </c>
      <c r="D26" s="240" t="s">
        <v>124</v>
      </c>
      <c r="E26" s="241" t="s">
        <v>260</v>
      </c>
      <c r="F26" s="240" t="s">
        <v>260</v>
      </c>
      <c r="G26" s="266" t="s">
        <v>261</v>
      </c>
      <c r="H26" s="266"/>
      <c r="I26" s="239"/>
      <c r="J26" s="238"/>
      <c r="K26" s="636" t="s">
        <v>402</v>
      </c>
      <c r="L26" s="636"/>
      <c r="M26" s="237" t="s">
        <v>402</v>
      </c>
      <c r="N26" s="239"/>
      <c r="P26" s="497"/>
      <c r="Q26" s="503"/>
      <c r="R26" s="609"/>
    </row>
    <row r="27" spans="1:19" s="256" customFormat="1" ht="9.75" customHeight="1" x14ac:dyDescent="0.45">
      <c r="A27" s="493"/>
      <c r="B27" s="231"/>
      <c r="C27" s="230"/>
      <c r="D27" s="265"/>
      <c r="E27" s="231"/>
      <c r="F27" s="485"/>
      <c r="G27" s="644"/>
      <c r="H27" s="265"/>
      <c r="I27" s="264"/>
      <c r="J27" s="234"/>
      <c r="K27" s="234"/>
      <c r="L27" s="234"/>
      <c r="M27" s="234"/>
      <c r="N27" s="264"/>
      <c r="P27" s="645"/>
      <c r="Q27" s="501"/>
      <c r="R27" s="638"/>
    </row>
    <row r="28" spans="1:19" s="215" customFormat="1" ht="15" customHeight="1" x14ac:dyDescent="0.4">
      <c r="A28" s="493"/>
      <c r="B28" s="227" t="s">
        <v>588</v>
      </c>
      <c r="C28" s="226" t="s">
        <v>589</v>
      </c>
      <c r="D28" s="232" t="s">
        <v>452</v>
      </c>
      <c r="E28" s="227" t="s">
        <v>588</v>
      </c>
      <c r="F28" s="226" t="s">
        <v>589</v>
      </c>
      <c r="G28" s="232" t="s">
        <v>452</v>
      </c>
      <c r="H28" s="232"/>
      <c r="I28" s="225"/>
      <c r="J28" s="224" t="s">
        <v>402</v>
      </c>
      <c r="K28" s="636"/>
      <c r="L28" s="636" t="s">
        <v>402</v>
      </c>
      <c r="M28" s="233"/>
      <c r="N28" s="225"/>
      <c r="P28" s="616"/>
      <c r="Q28" s="504"/>
      <c r="R28" s="715"/>
    </row>
    <row r="29" spans="1:19" s="256" customFormat="1" ht="9" customHeight="1" x14ac:dyDescent="0.3">
      <c r="A29" s="493"/>
      <c r="B29" s="231"/>
      <c r="C29" s="230"/>
      <c r="D29" s="265"/>
      <c r="E29" s="231"/>
      <c r="F29" s="485"/>
      <c r="G29" s="646"/>
      <c r="H29" s="265"/>
      <c r="I29" s="264"/>
      <c r="J29" s="234"/>
      <c r="K29" s="234"/>
      <c r="L29" s="234"/>
      <c r="M29" s="234"/>
      <c r="N29" s="264"/>
      <c r="Q29" s="610"/>
      <c r="R29" s="715"/>
    </row>
    <row r="30" spans="1:19" s="215" customFormat="1" ht="15" customHeight="1" x14ac:dyDescent="0.4">
      <c r="A30" s="493"/>
      <c r="B30" s="227" t="s">
        <v>596</v>
      </c>
      <c r="C30" s="226" t="s">
        <v>597</v>
      </c>
      <c r="D30" s="232" t="s">
        <v>455</v>
      </c>
      <c r="E30" s="227" t="s">
        <v>596</v>
      </c>
      <c r="F30" s="226" t="s">
        <v>597</v>
      </c>
      <c r="G30" s="232" t="s">
        <v>455</v>
      </c>
      <c r="H30" s="232"/>
      <c r="I30" s="225"/>
      <c r="J30" s="224" t="s">
        <v>402</v>
      </c>
      <c r="K30" s="636" t="s">
        <v>33</v>
      </c>
      <c r="L30" s="636" t="s">
        <v>402</v>
      </c>
      <c r="M30" s="233" t="s">
        <v>33</v>
      </c>
      <c r="N30" s="225"/>
      <c r="Q30" s="505"/>
      <c r="R30" s="715"/>
    </row>
    <row r="31" spans="1:19" s="256" customFormat="1" ht="9" customHeight="1" x14ac:dyDescent="0.3">
      <c r="A31" s="493"/>
      <c r="B31" s="231"/>
      <c r="C31" s="230"/>
      <c r="D31" s="265"/>
      <c r="E31" s="231"/>
      <c r="F31" s="485"/>
      <c r="G31" s="646" t="s">
        <v>752</v>
      </c>
      <c r="H31" s="265"/>
      <c r="I31" s="264"/>
      <c r="J31" s="234"/>
      <c r="K31" s="234"/>
      <c r="L31" s="234"/>
      <c r="M31" s="234"/>
      <c r="N31" s="264"/>
    </row>
    <row r="32" spans="1:19" s="215" customFormat="1" ht="15" customHeight="1" x14ac:dyDescent="0.4">
      <c r="A32" s="493"/>
      <c r="B32" s="227" t="s">
        <v>590</v>
      </c>
      <c r="C32" s="226" t="s">
        <v>591</v>
      </c>
      <c r="D32" s="232" t="s">
        <v>592</v>
      </c>
      <c r="E32" s="227" t="s">
        <v>779</v>
      </c>
      <c r="F32" s="226" t="s">
        <v>779</v>
      </c>
      <c r="G32" s="232" t="s">
        <v>699</v>
      </c>
      <c r="H32" s="232"/>
      <c r="I32" s="225"/>
      <c r="J32" s="224" t="s">
        <v>402</v>
      </c>
      <c r="K32" s="636" t="s">
        <v>402</v>
      </c>
      <c r="L32" s="636"/>
      <c r="M32" s="233"/>
      <c r="N32" s="225"/>
      <c r="P32" s="721"/>
      <c r="Q32" s="498"/>
      <c r="R32" s="498"/>
      <c r="S32" s="498"/>
    </row>
    <row r="33" spans="1:19" s="256" customFormat="1" ht="9" customHeight="1" x14ac:dyDescent="0.3">
      <c r="A33" s="493"/>
      <c r="B33" s="231"/>
      <c r="C33" s="230"/>
      <c r="D33" s="265"/>
      <c r="E33" s="231"/>
      <c r="F33" s="485"/>
      <c r="G33" s="265"/>
      <c r="H33" s="265"/>
      <c r="I33" s="264"/>
      <c r="J33" s="234"/>
      <c r="K33" s="234"/>
      <c r="L33" s="234"/>
      <c r="M33" s="234"/>
      <c r="N33" s="264"/>
      <c r="P33" s="721"/>
      <c r="Q33" s="498"/>
      <c r="R33" s="498"/>
      <c r="S33" s="498"/>
    </row>
    <row r="34" spans="1:19" s="215" customFormat="1" ht="15" customHeight="1" x14ac:dyDescent="0.4">
      <c r="A34" s="494"/>
      <c r="B34" s="227" t="s">
        <v>255</v>
      </c>
      <c r="C34" s="226" t="s">
        <v>256</v>
      </c>
      <c r="D34" s="232" t="s">
        <v>118</v>
      </c>
      <c r="E34" s="227" t="s">
        <v>780</v>
      </c>
      <c r="F34" s="226" t="s">
        <v>780</v>
      </c>
      <c r="G34" s="232" t="s">
        <v>120</v>
      </c>
      <c r="H34" s="232"/>
      <c r="I34" s="225"/>
      <c r="J34" s="224" t="s">
        <v>402</v>
      </c>
      <c r="K34" s="636"/>
      <c r="L34" s="636" t="s">
        <v>402</v>
      </c>
      <c r="M34" s="233"/>
      <c r="N34" s="225"/>
      <c r="Q34" s="498"/>
      <c r="R34" s="498"/>
      <c r="S34" s="498"/>
    </row>
    <row r="35" spans="1:19" s="256" customFormat="1" ht="9" customHeight="1" x14ac:dyDescent="0.3">
      <c r="A35" s="495"/>
      <c r="B35" s="231"/>
      <c r="C35" s="230"/>
      <c r="D35" s="265"/>
      <c r="E35" s="231"/>
      <c r="F35" s="485"/>
      <c r="G35" s="646"/>
      <c r="H35" s="265"/>
      <c r="I35" s="264"/>
      <c r="J35" s="234"/>
      <c r="K35" s="234"/>
      <c r="L35" s="234"/>
      <c r="M35" s="234"/>
      <c r="N35" s="264"/>
      <c r="Q35" s="498"/>
      <c r="R35" s="498"/>
      <c r="S35" s="498"/>
    </row>
    <row r="36" spans="1:19" s="215" customFormat="1" ht="15" customHeight="1" x14ac:dyDescent="0.4">
      <c r="A36" s="494"/>
      <c r="B36" s="227" t="s">
        <v>593</v>
      </c>
      <c r="C36" s="226" t="s">
        <v>594</v>
      </c>
      <c r="D36" s="232" t="s">
        <v>595</v>
      </c>
      <c r="E36" s="227" t="s">
        <v>781</v>
      </c>
      <c r="F36" s="226" t="s">
        <v>781</v>
      </c>
      <c r="G36" s="232" t="s">
        <v>703</v>
      </c>
      <c r="H36" s="232"/>
      <c r="I36" s="225"/>
      <c r="J36" s="224"/>
      <c r="K36" s="636" t="s">
        <v>402</v>
      </c>
      <c r="L36" s="636" t="s">
        <v>402</v>
      </c>
      <c r="M36" s="233"/>
      <c r="N36" s="225"/>
      <c r="Q36" s="498"/>
      <c r="R36" s="498"/>
      <c r="S36" s="498"/>
    </row>
    <row r="37" spans="1:19" s="256" customFormat="1" ht="9" customHeight="1" x14ac:dyDescent="0.3">
      <c r="A37" s="495"/>
      <c r="B37" s="231"/>
      <c r="C37" s="230"/>
      <c r="D37" s="265"/>
      <c r="E37" s="231"/>
      <c r="F37" s="485"/>
      <c r="G37" s="646"/>
      <c r="H37" s="265"/>
      <c r="I37" s="264"/>
      <c r="J37" s="234"/>
      <c r="K37" s="234"/>
      <c r="L37" s="234"/>
      <c r="M37" s="234"/>
      <c r="N37" s="264"/>
      <c r="P37" s="498"/>
      <c r="Q37" s="498"/>
      <c r="R37" s="498"/>
    </row>
    <row r="38" spans="1:19" s="215" customFormat="1" ht="15" customHeight="1" x14ac:dyDescent="0.4">
      <c r="A38" s="494"/>
      <c r="B38" s="227" t="s">
        <v>586</v>
      </c>
      <c r="C38" s="226" t="s">
        <v>587</v>
      </c>
      <c r="D38" s="232" t="s">
        <v>450</v>
      </c>
      <c r="E38" s="227" t="s">
        <v>586</v>
      </c>
      <c r="F38" s="226" t="s">
        <v>587</v>
      </c>
      <c r="G38" s="232" t="s">
        <v>450</v>
      </c>
      <c r="H38" s="232"/>
      <c r="I38" s="225"/>
      <c r="J38" s="224"/>
      <c r="K38" s="636" t="s">
        <v>402</v>
      </c>
      <c r="L38" s="636"/>
      <c r="M38" s="233" t="s">
        <v>402</v>
      </c>
      <c r="N38" s="225"/>
      <c r="Q38" s="498"/>
      <c r="R38" s="498"/>
    </row>
    <row r="39" spans="1:19" s="256" customFormat="1" ht="9" customHeight="1" x14ac:dyDescent="0.3">
      <c r="A39" s="495"/>
      <c r="B39" s="231"/>
      <c r="C39" s="230"/>
      <c r="D39" s="265"/>
      <c r="E39" s="231"/>
      <c r="F39" s="485"/>
      <c r="G39" s="646"/>
      <c r="H39" s="265"/>
      <c r="I39" s="264"/>
      <c r="J39" s="234"/>
      <c r="K39" s="234"/>
      <c r="L39" s="234"/>
      <c r="M39" s="234"/>
      <c r="N39" s="264"/>
      <c r="P39" s="721"/>
      <c r="Q39" s="722"/>
      <c r="R39" s="722"/>
      <c r="S39" s="500"/>
    </row>
    <row r="40" spans="1:19" s="215" customFormat="1" ht="15" customHeight="1" x14ac:dyDescent="0.4">
      <c r="A40" s="494"/>
      <c r="B40" s="227" t="s">
        <v>306</v>
      </c>
      <c r="C40" s="226"/>
      <c r="D40" s="226" t="s">
        <v>778</v>
      </c>
      <c r="E40" s="227" t="s">
        <v>799</v>
      </c>
      <c r="F40" s="226"/>
      <c r="G40" s="111" t="s">
        <v>802</v>
      </c>
      <c r="H40" s="226"/>
      <c r="I40" s="225"/>
      <c r="J40" s="224"/>
      <c r="K40" s="636"/>
      <c r="L40" s="636"/>
      <c r="M40" s="233"/>
      <c r="N40" s="225"/>
      <c r="P40" s="721"/>
      <c r="Q40" s="722"/>
      <c r="R40" s="722"/>
      <c r="S40" s="500"/>
    </row>
    <row r="41" spans="1:19" s="256" customFormat="1" ht="9" customHeight="1" x14ac:dyDescent="0.3">
      <c r="A41" s="222"/>
      <c r="B41" s="254"/>
      <c r="C41" s="268"/>
      <c r="D41" s="261"/>
      <c r="E41" s="262"/>
      <c r="F41" s="486"/>
      <c r="G41" s="692"/>
      <c r="H41" s="261"/>
      <c r="I41" s="260"/>
      <c r="J41" s="259"/>
      <c r="K41" s="258"/>
      <c r="L41" s="258"/>
      <c r="M41" s="258"/>
      <c r="N41" s="260"/>
      <c r="Q41" s="722"/>
      <c r="R41" s="722"/>
      <c r="S41" s="500"/>
    </row>
    <row r="42" spans="1:19" s="207" customFormat="1" ht="14.15" customHeight="1" x14ac:dyDescent="0.3">
      <c r="A42" s="222"/>
      <c r="B42" s="243" t="s">
        <v>28</v>
      </c>
      <c r="C42" s="248" t="s">
        <v>12</v>
      </c>
      <c r="D42" s="247"/>
      <c r="E42" s="246" t="s">
        <v>28</v>
      </c>
      <c r="F42" s="245" t="s">
        <v>13</v>
      </c>
      <c r="G42" s="243"/>
      <c r="H42" s="243"/>
      <c r="I42" s="694" t="s">
        <v>14</v>
      </c>
      <c r="J42" s="273" t="s">
        <v>747</v>
      </c>
      <c r="K42" s="273" t="s">
        <v>748</v>
      </c>
      <c r="L42" s="273" t="s">
        <v>749</v>
      </c>
      <c r="M42" s="273" t="s">
        <v>750</v>
      </c>
      <c r="N42" s="695" t="s">
        <v>17</v>
      </c>
      <c r="O42" s="214"/>
      <c r="Q42" s="722"/>
      <c r="R42" s="722"/>
      <c r="S42" s="500"/>
    </row>
    <row r="43" spans="1:19" s="215" customFormat="1" ht="15" customHeight="1" x14ac:dyDescent="0.4">
      <c r="A43" s="493"/>
      <c r="B43" s="241" t="s">
        <v>605</v>
      </c>
      <c r="C43" s="240" t="s">
        <v>606</v>
      </c>
      <c r="D43" s="240" t="s">
        <v>607</v>
      </c>
      <c r="E43" s="241" t="s">
        <v>785</v>
      </c>
      <c r="F43" s="240" t="s">
        <v>606</v>
      </c>
      <c r="G43" s="240" t="s">
        <v>782</v>
      </c>
      <c r="H43" s="240"/>
      <c r="I43" s="239"/>
      <c r="J43" s="238" t="s">
        <v>402</v>
      </c>
      <c r="K43" s="636"/>
      <c r="L43" s="636" t="s">
        <v>402</v>
      </c>
      <c r="M43" s="237"/>
      <c r="N43" s="239"/>
      <c r="Q43" s="722"/>
      <c r="R43" s="722"/>
      <c r="S43" s="500"/>
    </row>
    <row r="44" spans="1:19" s="207" customFormat="1" ht="9" customHeight="1" x14ac:dyDescent="0.3">
      <c r="A44" s="493"/>
      <c r="B44" s="231"/>
      <c r="C44" s="230"/>
      <c r="D44" s="229"/>
      <c r="E44" s="231"/>
      <c r="F44" s="485"/>
      <c r="G44" s="646"/>
      <c r="H44" s="229"/>
      <c r="I44" s="228"/>
      <c r="J44" s="234"/>
      <c r="K44" s="234"/>
      <c r="L44" s="234"/>
      <c r="M44" s="234"/>
      <c r="N44" s="264"/>
    </row>
    <row r="45" spans="1:19" s="215" customFormat="1" ht="15" customHeight="1" x14ac:dyDescent="0.4">
      <c r="A45" s="493"/>
      <c r="B45" s="227" t="s">
        <v>287</v>
      </c>
      <c r="C45" s="226" t="s">
        <v>288</v>
      </c>
      <c r="D45" s="232" t="s">
        <v>161</v>
      </c>
      <c r="E45" s="227" t="s">
        <v>160</v>
      </c>
      <c r="F45" s="226" t="s">
        <v>160</v>
      </c>
      <c r="G45" s="232" t="s">
        <v>161</v>
      </c>
      <c r="H45" s="232"/>
      <c r="I45" s="225"/>
      <c r="J45" s="224" t="s">
        <v>402</v>
      </c>
      <c r="K45" s="636"/>
      <c r="L45" s="636" t="s">
        <v>402</v>
      </c>
      <c r="M45" s="233"/>
      <c r="N45" s="225"/>
      <c r="P45" s="497"/>
      <c r="Q45" s="502"/>
      <c r="R45" s="502"/>
    </row>
    <row r="46" spans="1:19" s="207" customFormat="1" ht="9" customHeight="1" x14ac:dyDescent="0.3">
      <c r="A46" s="493"/>
      <c r="B46" s="231"/>
      <c r="C46" s="230"/>
      <c r="D46" s="229"/>
      <c r="E46" s="231"/>
      <c r="F46" s="485"/>
      <c r="G46" s="229"/>
      <c r="H46" s="229"/>
      <c r="I46" s="228"/>
      <c r="J46" s="234"/>
      <c r="K46" s="234"/>
      <c r="L46" s="234"/>
      <c r="M46" s="234"/>
      <c r="N46" s="264"/>
      <c r="P46" s="502"/>
      <c r="Q46" s="498"/>
      <c r="R46" s="498"/>
    </row>
    <row r="47" spans="1:19" s="215" customFormat="1" ht="15" customHeight="1" x14ac:dyDescent="0.4">
      <c r="A47" s="493"/>
      <c r="B47" s="227" t="s">
        <v>602</v>
      </c>
      <c r="C47" s="226" t="s">
        <v>603</v>
      </c>
      <c r="D47" s="232" t="s">
        <v>604</v>
      </c>
      <c r="E47" s="227" t="s">
        <v>602</v>
      </c>
      <c r="F47" s="226" t="s">
        <v>603</v>
      </c>
      <c r="G47" s="232" t="s">
        <v>604</v>
      </c>
      <c r="H47" s="232"/>
      <c r="I47" s="225"/>
      <c r="J47" s="224"/>
      <c r="K47" s="636" t="s">
        <v>402</v>
      </c>
      <c r="L47" s="636"/>
      <c r="M47" s="233" t="s">
        <v>402</v>
      </c>
      <c r="N47" s="225"/>
      <c r="P47" s="502"/>
      <c r="Q47" s="503"/>
      <c r="R47" s="502"/>
    </row>
    <row r="48" spans="1:19" s="207" customFormat="1" ht="9" customHeight="1" x14ac:dyDescent="0.3">
      <c r="A48" s="493"/>
      <c r="B48" s="231"/>
      <c r="C48" s="230"/>
      <c r="D48" s="229"/>
      <c r="E48" s="231"/>
      <c r="F48" s="485"/>
      <c r="G48" s="646"/>
      <c r="H48" s="229"/>
      <c r="I48" s="228"/>
      <c r="J48" s="234"/>
      <c r="K48" s="234"/>
      <c r="L48" s="234"/>
      <c r="M48" s="234"/>
      <c r="N48" s="264"/>
      <c r="P48" s="616"/>
      <c r="Q48" s="498"/>
      <c r="R48" s="498"/>
    </row>
    <row r="49" spans="1:18" s="215" customFormat="1" ht="15" customHeight="1" x14ac:dyDescent="0.4">
      <c r="A49" s="493"/>
      <c r="B49" s="227" t="s">
        <v>600</v>
      </c>
      <c r="C49" s="226" t="s">
        <v>601</v>
      </c>
      <c r="D49" s="232" t="s">
        <v>542</v>
      </c>
      <c r="E49" s="227" t="s">
        <v>783</v>
      </c>
      <c r="F49" s="226" t="s">
        <v>783</v>
      </c>
      <c r="G49" s="232" t="s">
        <v>746</v>
      </c>
      <c r="H49" s="232"/>
      <c r="I49" s="225"/>
      <c r="J49" s="224" t="s">
        <v>402</v>
      </c>
      <c r="K49" s="636"/>
      <c r="L49" s="636" t="s">
        <v>402</v>
      </c>
      <c r="M49" s="233"/>
      <c r="N49" s="225"/>
      <c r="P49" s="616"/>
      <c r="Q49" s="504"/>
      <c r="R49" s="723"/>
    </row>
    <row r="50" spans="1:18" s="207" customFormat="1" ht="9" customHeight="1" x14ac:dyDescent="0.3">
      <c r="A50" s="493"/>
      <c r="B50" s="231"/>
      <c r="C50" s="230"/>
      <c r="D50" s="229"/>
      <c r="E50" s="231"/>
      <c r="F50" s="485"/>
      <c r="G50" s="646"/>
      <c r="H50" s="229"/>
      <c r="I50" s="228"/>
      <c r="J50" s="234"/>
      <c r="K50" s="234"/>
      <c r="L50" s="234"/>
      <c r="M50" s="234"/>
      <c r="N50" s="264"/>
      <c r="P50" s="612"/>
      <c r="Q50" s="498"/>
      <c r="R50" s="723"/>
    </row>
    <row r="51" spans="1:18" s="215" customFormat="1" ht="15" customHeight="1" x14ac:dyDescent="0.4">
      <c r="A51" s="494"/>
      <c r="B51" s="227" t="s">
        <v>306</v>
      </c>
      <c r="C51" s="226"/>
      <c r="D51" s="226" t="s">
        <v>778</v>
      </c>
      <c r="E51" s="227" t="s">
        <v>799</v>
      </c>
      <c r="F51" s="226"/>
      <c r="G51" s="111" t="s">
        <v>802</v>
      </c>
      <c r="H51" s="226"/>
      <c r="I51" s="225"/>
      <c r="J51" s="224"/>
      <c r="K51" s="636"/>
      <c r="L51" s="636"/>
      <c r="M51" s="233"/>
      <c r="N51" s="225"/>
      <c r="P51" s="205"/>
      <c r="Q51" s="505"/>
      <c r="R51" s="723"/>
    </row>
    <row r="52" spans="1:18" s="207" customFormat="1" ht="9" customHeight="1" x14ac:dyDescent="0.3">
      <c r="A52" s="495"/>
      <c r="B52" s="231"/>
      <c r="C52" s="230"/>
      <c r="D52" s="229"/>
      <c r="E52" s="231"/>
      <c r="F52" s="485"/>
      <c r="G52" s="646" t="s">
        <v>800</v>
      </c>
      <c r="H52" s="229"/>
      <c r="I52" s="228"/>
      <c r="J52" s="234"/>
      <c r="K52" s="234"/>
      <c r="L52" s="234"/>
      <c r="M52" s="234"/>
      <c r="N52" s="264"/>
      <c r="P52" s="502"/>
      <c r="Q52" s="713"/>
      <c r="R52" s="498"/>
    </row>
    <row r="53" spans="1:18" s="215" customFormat="1" ht="15" customHeight="1" x14ac:dyDescent="0.4">
      <c r="A53" s="494"/>
      <c r="B53" s="227" t="s">
        <v>608</v>
      </c>
      <c r="C53" s="226" t="s">
        <v>609</v>
      </c>
      <c r="D53" s="226" t="s">
        <v>610</v>
      </c>
      <c r="E53" s="227" t="s">
        <v>784</v>
      </c>
      <c r="F53" s="226" t="s">
        <v>784</v>
      </c>
      <c r="G53" s="226" t="s">
        <v>707</v>
      </c>
      <c r="H53" s="226"/>
      <c r="I53" s="225"/>
      <c r="J53" s="224" t="s">
        <v>402</v>
      </c>
      <c r="K53" s="636"/>
      <c r="L53" s="636" t="s">
        <v>402</v>
      </c>
      <c r="M53" s="233"/>
      <c r="N53" s="225"/>
      <c r="P53" s="502"/>
      <c r="Q53" s="713"/>
      <c r="R53" s="498"/>
    </row>
    <row r="54" spans="1:18" s="207" customFormat="1" ht="9" customHeight="1" x14ac:dyDescent="0.3">
      <c r="A54" s="495"/>
      <c r="B54" s="231"/>
      <c r="C54" s="230"/>
      <c r="D54" s="229"/>
      <c r="E54" s="231"/>
      <c r="F54" s="485"/>
      <c r="G54" s="646"/>
      <c r="H54" s="229"/>
      <c r="I54" s="228"/>
      <c r="J54" s="234"/>
      <c r="K54" s="234"/>
      <c r="L54" s="234"/>
      <c r="M54" s="234"/>
      <c r="N54" s="264"/>
      <c r="P54" s="612"/>
      <c r="Q54" s="503"/>
      <c r="R54" s="498"/>
    </row>
    <row r="55" spans="1:18" s="215" customFormat="1" ht="15" customHeight="1" x14ac:dyDescent="0.4">
      <c r="A55" s="494"/>
      <c r="B55" s="227" t="s">
        <v>598</v>
      </c>
      <c r="C55" s="226" t="s">
        <v>599</v>
      </c>
      <c r="D55" s="232" t="s">
        <v>458</v>
      </c>
      <c r="E55" s="227" t="s">
        <v>598</v>
      </c>
      <c r="F55" s="226" t="s">
        <v>599</v>
      </c>
      <c r="G55" s="611" t="s">
        <v>458</v>
      </c>
      <c r="H55" s="232"/>
      <c r="I55" s="225"/>
      <c r="J55" s="224"/>
      <c r="K55" s="636" t="s">
        <v>402</v>
      </c>
      <c r="L55" s="636"/>
      <c r="M55" s="233" t="s">
        <v>402</v>
      </c>
      <c r="N55" s="225"/>
      <c r="P55" s="612"/>
      <c r="Q55" s="504"/>
      <c r="R55" s="498"/>
    </row>
    <row r="56" spans="1:18" s="207" customFormat="1" ht="9" customHeight="1" x14ac:dyDescent="0.3">
      <c r="A56" s="495"/>
      <c r="B56" s="231"/>
      <c r="C56" s="230"/>
      <c r="D56" s="229"/>
      <c r="E56" s="231"/>
      <c r="F56" s="485"/>
      <c r="G56" s="646"/>
      <c r="H56" s="229"/>
      <c r="I56" s="228"/>
      <c r="J56" s="234"/>
      <c r="K56" s="234"/>
      <c r="L56" s="234"/>
      <c r="M56" s="234"/>
      <c r="N56" s="264"/>
      <c r="P56" s="612"/>
      <c r="Q56" s="504"/>
      <c r="R56" s="498"/>
    </row>
    <row r="57" spans="1:18" s="215" customFormat="1" ht="15" customHeight="1" x14ac:dyDescent="0.4">
      <c r="A57" s="494"/>
      <c r="B57" s="227" t="s">
        <v>611</v>
      </c>
      <c r="C57" s="226" t="s">
        <v>612</v>
      </c>
      <c r="D57" s="232" t="s">
        <v>613</v>
      </c>
      <c r="E57" s="227" t="s">
        <v>611</v>
      </c>
      <c r="F57" s="226" t="s">
        <v>612</v>
      </c>
      <c r="G57" s="232" t="s">
        <v>613</v>
      </c>
      <c r="H57" s="232"/>
      <c r="I57" s="225"/>
      <c r="J57" s="224"/>
      <c r="K57" s="636" t="s">
        <v>402</v>
      </c>
      <c r="L57" s="636"/>
      <c r="M57" s="233" t="s">
        <v>402</v>
      </c>
      <c r="N57" s="225"/>
    </row>
    <row r="58" spans="1:18" s="207" customFormat="1" ht="9" customHeight="1" x14ac:dyDescent="0.3">
      <c r="A58" s="222"/>
      <c r="B58" s="254"/>
      <c r="C58" s="268"/>
      <c r="D58" s="219"/>
      <c r="E58" s="253"/>
      <c r="F58" s="486"/>
      <c r="G58" s="252"/>
      <c r="H58" s="252"/>
      <c r="I58" s="251"/>
      <c r="J58" s="250"/>
      <c r="K58" s="250"/>
      <c r="L58" s="250"/>
      <c r="M58" s="250"/>
      <c r="N58" s="251"/>
    </row>
    <row r="59" spans="1:18" s="207" customFormat="1" ht="14.15" customHeight="1" x14ac:dyDescent="0.3">
      <c r="A59" s="222"/>
      <c r="B59" s="243" t="s">
        <v>35</v>
      </c>
      <c r="C59" s="248" t="s">
        <v>12</v>
      </c>
      <c r="D59" s="247"/>
      <c r="E59" s="246" t="s">
        <v>35</v>
      </c>
      <c r="F59" s="245" t="s">
        <v>13</v>
      </c>
      <c r="G59" s="243"/>
      <c r="H59" s="243"/>
      <c r="I59" s="694" t="s">
        <v>14</v>
      </c>
      <c r="J59" s="273" t="s">
        <v>747</v>
      </c>
      <c r="K59" s="273" t="s">
        <v>748</v>
      </c>
      <c r="L59" s="273" t="s">
        <v>749</v>
      </c>
      <c r="M59" s="273" t="s">
        <v>750</v>
      </c>
      <c r="N59" s="695" t="s">
        <v>17</v>
      </c>
      <c r="O59" s="214"/>
    </row>
    <row r="60" spans="1:18" s="215" customFormat="1" ht="15" customHeight="1" x14ac:dyDescent="0.4">
      <c r="A60" s="493"/>
      <c r="B60" s="241" t="s">
        <v>614</v>
      </c>
      <c r="C60" s="240" t="s">
        <v>615</v>
      </c>
      <c r="D60" s="240" t="s">
        <v>616</v>
      </c>
      <c r="E60" s="241" t="s">
        <v>614</v>
      </c>
      <c r="F60" s="240" t="s">
        <v>615</v>
      </c>
      <c r="G60" s="240" t="s">
        <v>616</v>
      </c>
      <c r="H60" s="240"/>
      <c r="I60" s="239"/>
      <c r="J60" s="224" t="s">
        <v>33</v>
      </c>
      <c r="K60" s="636" t="s">
        <v>402</v>
      </c>
      <c r="L60" s="636" t="s">
        <v>33</v>
      </c>
      <c r="M60" s="233" t="s">
        <v>402</v>
      </c>
      <c r="N60" s="239"/>
    </row>
    <row r="61" spans="1:18" s="207" customFormat="1" ht="9" customHeight="1" x14ac:dyDescent="0.3">
      <c r="A61" s="493"/>
      <c r="B61" s="231"/>
      <c r="C61" s="230"/>
      <c r="D61" s="229"/>
      <c r="E61" s="231"/>
      <c r="F61" s="485"/>
      <c r="G61" s="693" t="s">
        <v>801</v>
      </c>
      <c r="H61" s="229"/>
      <c r="I61" s="228"/>
      <c r="J61" s="234"/>
      <c r="K61" s="234"/>
      <c r="L61" s="234"/>
      <c r="M61" s="234"/>
      <c r="N61" s="264"/>
    </row>
    <row r="62" spans="1:18" s="215" customFormat="1" ht="15" customHeight="1" x14ac:dyDescent="0.4">
      <c r="A62" s="493"/>
      <c r="B62" s="227" t="s">
        <v>617</v>
      </c>
      <c r="C62" s="226" t="s">
        <v>618</v>
      </c>
      <c r="D62" s="232" t="s">
        <v>619</v>
      </c>
      <c r="E62" s="227" t="s">
        <v>620</v>
      </c>
      <c r="F62" s="226" t="s">
        <v>618</v>
      </c>
      <c r="G62" s="232" t="s">
        <v>708</v>
      </c>
      <c r="H62" s="232"/>
      <c r="I62" s="225"/>
      <c r="J62" s="224"/>
      <c r="K62" s="636" t="s">
        <v>402</v>
      </c>
      <c r="L62" s="636"/>
      <c r="M62" s="233" t="s">
        <v>402</v>
      </c>
      <c r="N62" s="225"/>
    </row>
    <row r="63" spans="1:18" s="207" customFormat="1" ht="9" customHeight="1" x14ac:dyDescent="0.3">
      <c r="A63" s="493"/>
      <c r="B63" s="231"/>
      <c r="C63" s="230"/>
      <c r="D63" s="229"/>
      <c r="E63" s="231"/>
      <c r="F63" s="485"/>
      <c r="G63" s="229"/>
      <c r="H63" s="229"/>
      <c r="I63" s="228"/>
      <c r="J63" s="234"/>
      <c r="K63" s="234"/>
      <c r="L63" s="234"/>
      <c r="M63" s="234"/>
      <c r="N63" s="264"/>
    </row>
    <row r="64" spans="1:18" s="215" customFormat="1" ht="15" customHeight="1" x14ac:dyDescent="0.4">
      <c r="A64" s="493"/>
      <c r="B64" s="227" t="s">
        <v>318</v>
      </c>
      <c r="C64" s="226" t="s">
        <v>319</v>
      </c>
      <c r="D64" s="226" t="s">
        <v>184</v>
      </c>
      <c r="E64" s="227" t="s">
        <v>318</v>
      </c>
      <c r="F64" s="226" t="s">
        <v>319</v>
      </c>
      <c r="G64" s="226" t="s">
        <v>184</v>
      </c>
      <c r="H64" s="226"/>
      <c r="I64" s="225"/>
      <c r="J64" s="224" t="s">
        <v>402</v>
      </c>
      <c r="K64" s="636"/>
      <c r="L64" s="636" t="s">
        <v>402</v>
      </c>
      <c r="M64" s="233"/>
      <c r="N64" s="225"/>
    </row>
    <row r="65" spans="1:18" s="207" customFormat="1" ht="9" customHeight="1" x14ac:dyDescent="0.3">
      <c r="A65" s="493"/>
      <c r="B65" s="231"/>
      <c r="C65" s="230"/>
      <c r="D65" s="229"/>
      <c r="E65" s="231"/>
      <c r="F65" s="485"/>
      <c r="G65" s="229"/>
      <c r="H65" s="229"/>
      <c r="I65" s="228"/>
      <c r="J65" s="234"/>
      <c r="K65" s="234"/>
      <c r="L65" s="234"/>
      <c r="M65" s="234"/>
      <c r="N65" s="264"/>
    </row>
    <row r="66" spans="1:18" s="215" customFormat="1" ht="15" customHeight="1" x14ac:dyDescent="0.4">
      <c r="A66" s="493"/>
      <c r="B66" s="227" t="s">
        <v>306</v>
      </c>
      <c r="C66" s="226"/>
      <c r="D66" s="232" t="s">
        <v>778</v>
      </c>
      <c r="E66" s="227" t="s">
        <v>799</v>
      </c>
      <c r="F66" s="226"/>
      <c r="G66" s="111" t="s">
        <v>802</v>
      </c>
      <c r="H66" s="232"/>
      <c r="I66" s="225"/>
      <c r="J66" s="224"/>
      <c r="K66" s="636"/>
      <c r="L66" s="636"/>
      <c r="M66" s="233"/>
      <c r="N66" s="225"/>
    </row>
    <row r="67" spans="1:18" s="207" customFormat="1" ht="9" customHeight="1" x14ac:dyDescent="0.3">
      <c r="A67" s="493"/>
      <c r="B67" s="231"/>
      <c r="C67" s="230"/>
      <c r="D67" s="229"/>
      <c r="E67" s="231"/>
      <c r="F67" s="485"/>
      <c r="G67" s="229"/>
      <c r="H67" s="229"/>
      <c r="I67" s="228"/>
      <c r="J67" s="234"/>
      <c r="K67" s="234"/>
      <c r="L67" s="234"/>
      <c r="M67" s="234"/>
      <c r="N67" s="264"/>
    </row>
    <row r="68" spans="1:18" s="215" customFormat="1" ht="15" customHeight="1" x14ac:dyDescent="0.4">
      <c r="A68" s="494"/>
      <c r="B68" s="227" t="s">
        <v>322</v>
      </c>
      <c r="C68" s="226" t="s">
        <v>323</v>
      </c>
      <c r="D68" s="226" t="s">
        <v>187</v>
      </c>
      <c r="E68" s="227" t="s">
        <v>322</v>
      </c>
      <c r="F68" s="226" t="s">
        <v>323</v>
      </c>
      <c r="G68" s="226" t="s">
        <v>187</v>
      </c>
      <c r="H68" s="226"/>
      <c r="I68" s="225"/>
      <c r="J68" s="224" t="s">
        <v>402</v>
      </c>
      <c r="K68" s="636" t="s">
        <v>402</v>
      </c>
      <c r="L68" s="636" t="s">
        <v>402</v>
      </c>
      <c r="M68" s="233" t="s">
        <v>402</v>
      </c>
      <c r="N68" s="225"/>
      <c r="P68" s="208"/>
      <c r="Q68" s="207"/>
      <c r="R68" s="207"/>
    </row>
    <row r="69" spans="1:18" s="207" customFormat="1" ht="9" customHeight="1" x14ac:dyDescent="0.3">
      <c r="A69" s="222"/>
      <c r="B69" s="221"/>
      <c r="C69" s="220"/>
      <c r="D69" s="219"/>
      <c r="E69" s="221"/>
      <c r="F69" s="486"/>
      <c r="G69" s="219"/>
      <c r="H69" s="219"/>
      <c r="I69" s="218"/>
      <c r="J69" s="217"/>
      <c r="K69" s="217"/>
      <c r="L69" s="217"/>
      <c r="M69" s="217"/>
      <c r="N69" s="218"/>
      <c r="P69" s="208"/>
    </row>
    <row r="70" spans="1:18" ht="8.15" customHeight="1" x14ac:dyDescent="0.35"/>
    <row r="71" spans="1:18" ht="8.15" customHeight="1" x14ac:dyDescent="0.35"/>
    <row r="72" spans="1:18" s="207" customFormat="1" ht="20.149999999999999" customHeight="1" x14ac:dyDescent="0.35">
      <c r="A72" s="209"/>
      <c r="B72" s="711" t="s">
        <v>36</v>
      </c>
      <c r="C72" s="711"/>
      <c r="D72" s="711"/>
      <c r="E72" s="711"/>
      <c r="F72" s="711"/>
      <c r="G72" s="711"/>
      <c r="H72" s="711"/>
      <c r="I72" s="711"/>
      <c r="J72" s="711"/>
      <c r="K72" s="711"/>
      <c r="L72" s="711"/>
      <c r="M72" s="711"/>
      <c r="N72" s="711"/>
      <c r="O72" s="214"/>
      <c r="P72" s="205"/>
      <c r="Q72" s="203"/>
      <c r="R72" s="203"/>
    </row>
    <row r="73" spans="1:18" s="207" customFormat="1" ht="17.5" x14ac:dyDescent="0.45">
      <c r="A73" s="209"/>
      <c r="B73" s="712" t="s">
        <v>37</v>
      </c>
      <c r="C73" s="712"/>
      <c r="D73" s="712"/>
      <c r="E73" s="712"/>
      <c r="F73" s="712"/>
      <c r="G73" s="712"/>
      <c r="H73" s="712"/>
      <c r="I73" s="712"/>
      <c r="J73" s="712"/>
      <c r="K73" s="712"/>
      <c r="L73" s="712"/>
      <c r="M73" s="712"/>
      <c r="N73" s="712"/>
      <c r="P73" s="205"/>
      <c r="Q73" s="203"/>
      <c r="R73" s="203"/>
    </row>
    <row r="74" spans="1:18" s="207" customFormat="1" ht="12" customHeight="1" x14ac:dyDescent="0.35">
      <c r="A74" s="209"/>
      <c r="B74" s="213" t="s">
        <v>38</v>
      </c>
      <c r="C74" s="213"/>
      <c r="D74" s="212"/>
      <c r="E74" s="212"/>
      <c r="F74" s="211"/>
      <c r="G74" s="203"/>
      <c r="H74" s="203"/>
      <c r="I74" s="211"/>
      <c r="J74" s="211"/>
      <c r="K74" s="211"/>
      <c r="L74" s="211"/>
      <c r="M74" s="210"/>
      <c r="N74" s="210" t="s">
        <v>39</v>
      </c>
      <c r="P74" s="205"/>
      <c r="Q74" s="203"/>
      <c r="R74" s="203"/>
    </row>
  </sheetData>
  <sheetProtection algorithmName="SHA-512" hashValue="xbcCaDjy5Jq03x44ZnL4491ro54SBki4SiNItXCd7IAuXNP++CIRr6SyvfKKIy5jc0vTYWgSOiq9qjgK6QAnDA==" saltValue="7eK1PoiN2S75ETcjwboNgg==" spinCount="100000" sheet="1" formatCells="0" autoFilter="0"/>
  <mergeCells count="14">
    <mergeCell ref="Q52:Q53"/>
    <mergeCell ref="B72:N72"/>
    <mergeCell ref="B73:N73"/>
    <mergeCell ref="R28:R30"/>
    <mergeCell ref="P32:P33"/>
    <mergeCell ref="P39:P40"/>
    <mergeCell ref="Q39:R43"/>
    <mergeCell ref="R49:R51"/>
    <mergeCell ref="R21:R23"/>
    <mergeCell ref="B3:D3"/>
    <mergeCell ref="E6:G6"/>
    <mergeCell ref="J7:M7"/>
    <mergeCell ref="P7:R8"/>
    <mergeCell ref="Q9:R14"/>
  </mergeCells>
  <conditionalFormatting sqref="B19:C19">
    <cfRule type="containsErrors" dxfId="92" priority="91">
      <formula>ISERROR(B19)</formula>
    </cfRule>
    <cfRule type="cellIs" dxfId="91" priority="90" operator="equal">
      <formula>0</formula>
    </cfRule>
  </conditionalFormatting>
  <conditionalFormatting sqref="B21:C21">
    <cfRule type="containsErrors" dxfId="90" priority="89">
      <formula>ISERROR(B21)</formula>
    </cfRule>
    <cfRule type="cellIs" dxfId="89" priority="88" operator="equal">
      <formula>0</formula>
    </cfRule>
  </conditionalFormatting>
  <conditionalFormatting sqref="B36:C36">
    <cfRule type="containsErrors" dxfId="88" priority="87">
      <formula>ISERROR(B36)</formula>
    </cfRule>
    <cfRule type="cellIs" dxfId="87" priority="86" operator="equal">
      <formula>0</formula>
    </cfRule>
  </conditionalFormatting>
  <conditionalFormatting sqref="B38:C38">
    <cfRule type="containsErrors" dxfId="86" priority="85">
      <formula>ISERROR(B38)</formula>
    </cfRule>
    <cfRule type="cellIs" dxfId="85" priority="84" operator="equal">
      <formula>0</formula>
    </cfRule>
  </conditionalFormatting>
  <conditionalFormatting sqref="B55:C55">
    <cfRule type="containsErrors" dxfId="84" priority="83">
      <formula>ISERROR(B55)</formula>
    </cfRule>
    <cfRule type="cellIs" dxfId="83" priority="82" operator="equal">
      <formula>0</formula>
    </cfRule>
  </conditionalFormatting>
  <conditionalFormatting sqref="B53:F53">
    <cfRule type="containsErrors" dxfId="82" priority="77">
      <formula>ISERROR(B53)</formula>
    </cfRule>
  </conditionalFormatting>
  <conditionalFormatting sqref="B25:H25 O25 B42:H42">
    <cfRule type="containsErrors" dxfId="81" priority="102">
      <formula>ISERROR(B25)</formula>
    </cfRule>
  </conditionalFormatting>
  <conditionalFormatting sqref="B9:N9 B11:N11 B13:N13 B15:N15 B17:N17 B23:N23 B26:N26 J28:N28 J30:N30 J32:N32 J34:N34 B40:N40 B43:N43 J45:N45 J47:N47 J49:N49 B51:N51 G53:M53 J57:N57 B60:N60 J62:N62 B64:N64 J66:N66 B68:N68 B28:C28 E28:F28 B30:C30 E30:F30 B32:C32 E32:F32 B34:C34 E34:F34 B45:C45 E45:F45 B47:C47 E47:F47 B49:C49 E49:F49 B57:C57 E57:F57 B62:C62 E62:F62 B66:C66 E66:G66">
    <cfRule type="containsErrors" dxfId="80" priority="103">
      <formula>ISERROR(B9)</formula>
    </cfRule>
  </conditionalFormatting>
  <conditionalFormatting sqref="B9:N9 B11:N11 B13:N13 B15:N15 B17:N17 B23:N23 B26:N26 J28:N28 J30:N30 J32:N32 J34:N34 B40:N40 B43:N43 J45:N45 J47:N47 J49:N49 B51:N51 J57:N57 B60:N60 J62:N62 B64:N64 J66:N66 B68:N68 B28:C28 E28:F28 B30:C30 E30:F30 B32:C32 E32:F32 B34:C34 E34:F34 B45:C45 E45:F45 B47:C47 E47:F47 B49:C49 E49:F49 B57:C57 E57:F57 B62:C62 E62:F62 B66:C66 E66:G66">
    <cfRule type="cellIs" dxfId="79" priority="98" operator="equal">
      <formula>0</formula>
    </cfRule>
  </conditionalFormatting>
  <conditionalFormatting sqref="B10:N10 B12:N12 B14:N14 B16:N16 B18:N18 B20:N20 B22:N22 B24:N24 B27:N27 B29:N29 B31:N31 B33:N33 B35:N35 B37:N37 B39:N39 B41:N41 B44:N44 B46:N46 B48:N48 B50:N50 B52:N52 B54:N54 B56:N56 B58:N58 B61:N61 B63:N63 B65:N65 B67:N67">
    <cfRule type="cellIs" dxfId="78" priority="99" operator="equal">
      <formula>0</formula>
    </cfRule>
    <cfRule type="containsErrors" dxfId="77" priority="104">
      <formula>ISERROR(B10)</formula>
    </cfRule>
  </conditionalFormatting>
  <conditionalFormatting sqref="B18:N18 B31:N31 B61:N61 B10:N10 B12:N12 B14:N14 B16:N16 B20:N20 B22:N22 B24:N24 B27:N27 B29:N29 B33:N33 B35:N35 B37:N37 B39:N39 B41:N41 B44:N44 B46:N46 B48:N48 B50:N50 B52:N52 B54:N54 B56:N56 B58:N58 B63:N63 B65:N65 B67:N67">
    <cfRule type="containsText" dxfId="76" priority="96" operator="containsText" text="Course Coordinator">
      <formula>NOT(ISERROR(SEARCH("Course Coordinator",B10)))</formula>
    </cfRule>
  </conditionalFormatting>
  <conditionalFormatting sqref="B53:N53">
    <cfRule type="cellIs" dxfId="75" priority="37" operator="equal">
      <formula>0</formula>
    </cfRule>
  </conditionalFormatting>
  <conditionalFormatting sqref="B69:N71">
    <cfRule type="containsText" dxfId="74" priority="93" operator="containsText" text="Course Coordinator">
      <formula>NOT(ISERROR(SEARCH("Course Coordinator",B69)))</formula>
    </cfRule>
    <cfRule type="containsErrors" dxfId="73" priority="95">
      <formula>ISERROR(B69)</formula>
    </cfRule>
    <cfRule type="cellIs" dxfId="72" priority="94" operator="equal">
      <formula>0</formula>
    </cfRule>
  </conditionalFormatting>
  <conditionalFormatting sqref="E6">
    <cfRule type="beginsWith" dxfId="71" priority="97" operator="beginsWith" text="Please choose">
      <formula>LEFT(E6,LEN("Please choose"))="Please choose"</formula>
    </cfRule>
  </conditionalFormatting>
  <conditionalFormatting sqref="E36:F36">
    <cfRule type="containsErrors" dxfId="70" priority="81">
      <formula>ISERROR(E36)</formula>
    </cfRule>
    <cfRule type="cellIs" dxfId="69" priority="80" operator="equal">
      <formula>0</formula>
    </cfRule>
  </conditionalFormatting>
  <conditionalFormatting sqref="E38:F38">
    <cfRule type="containsErrors" dxfId="68" priority="79">
      <formula>ISERROR(E38)</formula>
    </cfRule>
    <cfRule type="cellIs" dxfId="67" priority="78" operator="equal">
      <formula>0</formula>
    </cfRule>
  </conditionalFormatting>
  <conditionalFormatting sqref="E55:F55">
    <cfRule type="cellIs" dxfId="66" priority="75" operator="equal">
      <formula>0</formula>
    </cfRule>
    <cfRule type="containsErrors" dxfId="65" priority="76">
      <formula>ISERROR(E55)</formula>
    </cfRule>
  </conditionalFormatting>
  <conditionalFormatting sqref="E19:N19">
    <cfRule type="containsErrors" dxfId="64" priority="74">
      <formula>ISERROR(E19)</formula>
    </cfRule>
    <cfRule type="cellIs" dxfId="63" priority="73" operator="equal">
      <formula>0</formula>
    </cfRule>
  </conditionalFormatting>
  <conditionalFormatting sqref="E21:N21">
    <cfRule type="cellIs" dxfId="62" priority="70" operator="equal">
      <formula>0</formula>
    </cfRule>
    <cfRule type="containsErrors" dxfId="61" priority="71">
      <formula>ISERROR(E21)</formula>
    </cfRule>
  </conditionalFormatting>
  <conditionalFormatting sqref="G18">
    <cfRule type="containsText" dxfId="60" priority="18" operator="containsText" text="Course Coordinator">
      <formula>NOT(ISERROR(SEARCH("Course Coordinator",G18)))</formula>
    </cfRule>
    <cfRule type="containsErrors" dxfId="59" priority="20">
      <formula>ISERROR(G18)</formula>
    </cfRule>
    <cfRule type="cellIs" dxfId="58" priority="19" operator="equal">
      <formula>0</formula>
    </cfRule>
  </conditionalFormatting>
  <conditionalFormatting sqref="G31">
    <cfRule type="containsErrors" dxfId="57" priority="17">
      <formula>ISERROR(G31)</formula>
    </cfRule>
    <cfRule type="cellIs" dxfId="56" priority="16" operator="equal">
      <formula>0</formula>
    </cfRule>
    <cfRule type="containsText" dxfId="55" priority="15" operator="containsText" text="Course Coordinator">
      <formula>NOT(ISERROR(SEARCH("Course Coordinator",G31)))</formula>
    </cfRule>
  </conditionalFormatting>
  <conditionalFormatting sqref="G61">
    <cfRule type="containsErrors" dxfId="54" priority="14">
      <formula>ISERROR(G61)</formula>
    </cfRule>
    <cfRule type="cellIs" dxfId="53" priority="13" operator="equal">
      <formula>0</formula>
    </cfRule>
    <cfRule type="containsText" dxfId="52" priority="12" operator="containsText" text="Course Coordinator">
      <formula>NOT(ISERROR(SEARCH("Course Coordinator",G61)))</formula>
    </cfRule>
  </conditionalFormatting>
  <conditionalFormatting sqref="I9:N9 I11:N11 I13:N13 I15:N15 I17:N17 I23:N23 I26:N26 I28:N28 I30:N30 I32:N32 I34:N34 I40:N40 I43:N43 I45:N45 I47:N47 I49:N49 I51:N51 I57:N57 I60:N60 I62:N62 I64:N64 I66:N66 I68:N68 I19:N19 I21:N21 I36:N36 I38:N38 I53:N53 I55:N55">
    <cfRule type="cellIs" dxfId="51" priority="100" operator="equal">
      <formula>"O"</formula>
    </cfRule>
    <cfRule type="cellIs" dxfId="50" priority="101" operator="equal">
      <formula>"û"</formula>
    </cfRule>
  </conditionalFormatting>
  <conditionalFormatting sqref="I9:N9 I11:N11 I13:N13 I15:N15 I17:N17 I23:N23 I26:N26 J28:N28 J30:N30 J32:N32 J34:N34 I40:N40 I43:N43 J45:N45 J47:N47 J49:N49 I51:N51 J57:N57 I60:N60 J62:N62 I64:N64 J66:N66 I68:N68">
    <cfRule type="containsText" dxfId="49" priority="92" operator="containsText" text="Note">
      <formula>NOT(ISERROR(SEARCH("Note",I9)))</formula>
    </cfRule>
  </conditionalFormatting>
  <conditionalFormatting sqref="I19:N19">
    <cfRule type="containsText" dxfId="48" priority="72" operator="containsText" text="Note">
      <formula>NOT(ISERROR(SEARCH("Note",I19)))</formula>
    </cfRule>
  </conditionalFormatting>
  <conditionalFormatting sqref="I21:N21">
    <cfRule type="containsText" dxfId="47" priority="69" operator="containsText" text="Note">
      <formula>NOT(ISERROR(SEARCH("Note",I21)))</formula>
    </cfRule>
  </conditionalFormatting>
  <conditionalFormatting sqref="I53:N53">
    <cfRule type="containsText" dxfId="46" priority="36" operator="containsText" text="Note">
      <formula>NOT(ISERROR(SEARCH("Note",I53)))</formula>
    </cfRule>
  </conditionalFormatting>
  <conditionalFormatting sqref="J36:N36">
    <cfRule type="containsErrors" dxfId="45" priority="56">
      <formula>ISERROR(J36)</formula>
    </cfRule>
    <cfRule type="cellIs" dxfId="44" priority="55" operator="equal">
      <formula>0</formula>
    </cfRule>
    <cfRule type="containsText" dxfId="43" priority="54" operator="containsText" text="Note">
      <formula>NOT(ISERROR(SEARCH("Note",J36)))</formula>
    </cfRule>
  </conditionalFormatting>
  <conditionalFormatting sqref="J38:N38">
    <cfRule type="containsText" dxfId="42" priority="51" operator="containsText" text="Note">
      <formula>NOT(ISERROR(SEARCH("Note",J38)))</formula>
    </cfRule>
    <cfRule type="cellIs" dxfId="41" priority="52" operator="equal">
      <formula>0</formula>
    </cfRule>
    <cfRule type="containsErrors" dxfId="40" priority="8">
      <formula>ISERROR(J38)</formula>
    </cfRule>
    <cfRule type="cellIs" dxfId="39" priority="7" operator="equal">
      <formula>0</formula>
    </cfRule>
    <cfRule type="containsText" dxfId="38" priority="6" operator="containsText" text="Note">
      <formula>NOT(ISERROR(SEARCH("Note",J38)))</formula>
    </cfRule>
    <cfRule type="containsErrors" dxfId="37" priority="53">
      <formula>ISERROR(J38)</formula>
    </cfRule>
  </conditionalFormatting>
  <conditionalFormatting sqref="J53:N53">
    <cfRule type="containsErrors" dxfId="36" priority="38">
      <formula>ISERROR(J53)</formula>
    </cfRule>
    <cfRule type="cellIs" dxfId="35" priority="5" operator="equal">
      <formula>0</formula>
    </cfRule>
    <cfRule type="containsText" dxfId="34" priority="4" operator="containsText" text="Note">
      <formula>NOT(ISERROR(SEARCH("Note",J53)))</formula>
    </cfRule>
  </conditionalFormatting>
  <conditionalFormatting sqref="J55:N55">
    <cfRule type="cellIs" dxfId="33" priority="2" operator="equal">
      <formula>0</formula>
    </cfRule>
    <cfRule type="containsErrors" dxfId="32" priority="3">
      <formula>ISERROR(J55)</formula>
    </cfRule>
    <cfRule type="containsText" dxfId="31" priority="33" operator="containsText" text="Note">
      <formula>NOT(ISERROR(SEARCH("Note",J55)))</formula>
    </cfRule>
    <cfRule type="cellIs" dxfId="30" priority="34" operator="equal">
      <formula>0</formula>
    </cfRule>
    <cfRule type="containsErrors" dxfId="29" priority="35">
      <formula>ISERROR(J55)</formula>
    </cfRule>
    <cfRule type="containsText" dxfId="28" priority="1" operator="containsText" text="Note">
      <formula>NOT(ISERROR(SEARCH("Note",J55)))</formula>
    </cfRule>
  </conditionalFormatting>
  <conditionalFormatting sqref="N19">
    <cfRule type="containsText" dxfId="27" priority="60" operator="containsText" text="Note">
      <formula>NOT(ISERROR(SEARCH("Note",N19)))</formula>
    </cfRule>
    <cfRule type="cellIs" dxfId="26" priority="61" operator="equal">
      <formula>0</formula>
    </cfRule>
    <cfRule type="containsErrors" dxfId="25" priority="62">
      <formula>ISERROR(N19)</formula>
    </cfRule>
    <cfRule type="containsText" dxfId="24" priority="66" operator="containsText" text="Note">
      <formula>NOT(ISERROR(SEARCH("Note",N19)))</formula>
    </cfRule>
    <cfRule type="cellIs" dxfId="23" priority="67" operator="equal">
      <formula>0</formula>
    </cfRule>
    <cfRule type="containsErrors" dxfId="22" priority="68">
      <formula>ISERROR(N19)</formula>
    </cfRule>
  </conditionalFormatting>
  <conditionalFormatting sqref="N21">
    <cfRule type="containsErrors" dxfId="21" priority="59">
      <formula>ISERROR(N21)</formula>
    </cfRule>
    <cfRule type="containsText" dxfId="20" priority="63" operator="containsText" text="Note">
      <formula>NOT(ISERROR(SEARCH("Note",N21)))</formula>
    </cfRule>
    <cfRule type="cellIs" dxfId="19" priority="64" operator="equal">
      <formula>0</formula>
    </cfRule>
    <cfRule type="containsErrors" dxfId="18" priority="65">
      <formula>ISERROR(N21)</formula>
    </cfRule>
    <cfRule type="cellIs" dxfId="17" priority="58" operator="equal">
      <formula>0</formula>
    </cfRule>
    <cfRule type="containsText" dxfId="16" priority="57" operator="containsText" text="Note">
      <formula>NOT(ISERROR(SEARCH("Note",N21)))</formula>
    </cfRule>
  </conditionalFormatting>
  <conditionalFormatting sqref="N36">
    <cfRule type="cellIs" dxfId="15" priority="43" operator="equal">
      <formula>0</formula>
    </cfRule>
    <cfRule type="containsText" dxfId="14" priority="42" operator="containsText" text="Note">
      <formula>NOT(ISERROR(SEARCH("Note",N36)))</formula>
    </cfRule>
    <cfRule type="containsErrors" dxfId="13" priority="50">
      <formula>ISERROR(N36)</formula>
    </cfRule>
    <cfRule type="cellIs" dxfId="12" priority="49" operator="equal">
      <formula>0</formula>
    </cfRule>
    <cfRule type="containsText" dxfId="11" priority="48" operator="containsText" text="Note">
      <formula>NOT(ISERROR(SEARCH("Note",N36)))</formula>
    </cfRule>
    <cfRule type="containsErrors" dxfId="10" priority="44">
      <formula>ISERROR(N36)</formula>
    </cfRule>
  </conditionalFormatting>
  <conditionalFormatting sqref="N38">
    <cfRule type="containsErrors" dxfId="9" priority="47">
      <formula>ISERROR(N38)</formula>
    </cfRule>
    <cfRule type="cellIs" dxfId="8" priority="46" operator="equal">
      <formula>0</formula>
    </cfRule>
    <cfRule type="containsText" dxfId="7" priority="45" operator="containsText" text="Note">
      <formula>NOT(ISERROR(SEARCH("Note",N38)))</formula>
    </cfRule>
  </conditionalFormatting>
  <conditionalFormatting sqref="N53">
    <cfRule type="containsErrors" dxfId="6" priority="32">
      <formula>ISERROR(N53)</formula>
    </cfRule>
    <cfRule type="cellIs" dxfId="5" priority="31" operator="equal">
      <formula>0</formula>
    </cfRule>
    <cfRule type="containsText" dxfId="4" priority="30" operator="containsText" text="Note">
      <formula>NOT(ISERROR(SEARCH("Note",N53)))</formula>
    </cfRule>
    <cfRule type="containsErrors" dxfId="3" priority="26">
      <formula>ISERROR(N53)</formula>
    </cfRule>
  </conditionalFormatting>
  <conditionalFormatting sqref="N55">
    <cfRule type="containsErrors" dxfId="2" priority="29">
      <formula>ISERROR(N55)</formula>
    </cfRule>
    <cfRule type="cellIs" dxfId="1" priority="28" operator="equal">
      <formula>0</formula>
    </cfRule>
    <cfRule type="containsText" dxfId="0" priority="27" operator="containsText" text="Note">
      <formula>NOT(ISERROR(SEARCH("Note",N55)))</formula>
    </cfRule>
  </conditionalFormatting>
  <hyperlinks>
    <hyperlink ref="B73:N73" r:id="rId1" display="If you have any queries about your course, please contact Curtin Connect." xr:uid="{442086D8-DCC5-4136-ACEE-989C8F3BC0A2}"/>
  </hyperlinks>
  <pageMargins left="0.39370078740157483" right="0.39370078740157483" top="0.31496062992125984" bottom="0.19685039370078741" header="0.19685039370078741" footer="0.19685039370078741"/>
  <pageSetup paperSize="9" scale="55" fitToHeight="0" orientation="landscape"/>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989AA-C1E6-4B47-B4C6-86E34FE82CDB}">
  <sheetPr>
    <tabColor rgb="FFFFC000"/>
  </sheetPr>
  <dimension ref="A2:AA192"/>
  <sheetViews>
    <sheetView topLeftCell="A83" workbookViewId="0">
      <selection activeCell="O98" sqref="O98"/>
    </sheetView>
  </sheetViews>
  <sheetFormatPr defaultRowHeight="14.5" x14ac:dyDescent="0.35"/>
  <cols>
    <col min="3" max="3" width="7.7265625" customWidth="1"/>
    <col min="4" max="4" width="7.54296875" customWidth="1"/>
    <col min="5" max="5" width="6.7265625" customWidth="1"/>
    <col min="6" max="6" width="9.7265625" bestFit="1" customWidth="1"/>
    <col min="7" max="7" width="9.26953125" customWidth="1"/>
    <col min="8" max="8" width="9.7265625" customWidth="1"/>
    <col min="9" max="9" width="35.7265625" customWidth="1"/>
    <col min="10" max="10" width="12.26953125" customWidth="1"/>
    <col min="11" max="11" width="7.453125" customWidth="1"/>
    <col min="12" max="12" width="8" customWidth="1"/>
    <col min="13" max="13" width="12.7265625" bestFit="1" customWidth="1"/>
    <col min="14" max="14" width="10" customWidth="1"/>
    <col min="15" max="15" width="10.54296875" customWidth="1"/>
    <col min="16" max="16" width="29.7265625" bestFit="1" customWidth="1"/>
    <col min="17" max="17" width="13" customWidth="1"/>
    <col min="18" max="18" width="45.7265625" customWidth="1"/>
    <col min="19" max="20" width="30.7265625" customWidth="1"/>
  </cols>
  <sheetData>
    <row r="2" spans="1:27" ht="15" x14ac:dyDescent="0.4">
      <c r="M2" s="198" t="s">
        <v>40</v>
      </c>
      <c r="R2" s="199" t="s">
        <v>41</v>
      </c>
    </row>
    <row r="3" spans="1:27" x14ac:dyDescent="0.35">
      <c r="B3" s="194"/>
      <c r="C3" s="195"/>
      <c r="D3" s="196" t="s">
        <v>42</v>
      </c>
      <c r="E3" t="s">
        <v>43</v>
      </c>
      <c r="M3" s="60" t="s">
        <v>44</v>
      </c>
      <c r="O3" t="s">
        <v>45</v>
      </c>
      <c r="R3" s="513" t="s">
        <v>46</v>
      </c>
      <c r="S3" s="513" t="s">
        <v>47</v>
      </c>
      <c r="T3" t="s">
        <v>48</v>
      </c>
    </row>
    <row r="4" spans="1:27" ht="29" x14ac:dyDescent="0.35">
      <c r="B4" s="197"/>
      <c r="C4" s="195"/>
      <c r="D4" s="196" t="s">
        <v>6</v>
      </c>
      <c r="E4" t="s">
        <v>49</v>
      </c>
      <c r="M4" t="s">
        <v>50</v>
      </c>
      <c r="O4" t="s">
        <v>51</v>
      </c>
      <c r="R4" s="514" t="s">
        <v>741</v>
      </c>
      <c r="S4" s="513" t="s">
        <v>52</v>
      </c>
      <c r="T4" t="s">
        <v>53</v>
      </c>
    </row>
    <row r="5" spans="1:27" ht="29" x14ac:dyDescent="0.35">
      <c r="B5" s="197"/>
      <c r="C5" s="195"/>
      <c r="D5" s="196"/>
      <c r="M5" s="60" t="s">
        <v>54</v>
      </c>
      <c r="O5" t="s">
        <v>55</v>
      </c>
      <c r="R5" s="514" t="s">
        <v>740</v>
      </c>
      <c r="S5" s="513" t="s">
        <v>56</v>
      </c>
      <c r="T5" t="s">
        <v>53</v>
      </c>
    </row>
    <row r="7" spans="1:27" s="2" customFormat="1" ht="12" x14ac:dyDescent="0.3">
      <c r="C7" s="3">
        <v>1</v>
      </c>
      <c r="D7" s="3">
        <v>2</v>
      </c>
      <c r="E7" s="3">
        <v>3</v>
      </c>
      <c r="F7" s="3">
        <v>4</v>
      </c>
      <c r="G7" s="3">
        <v>5</v>
      </c>
      <c r="H7" s="3">
        <v>6</v>
      </c>
      <c r="I7" s="3">
        <v>7</v>
      </c>
      <c r="J7" s="3">
        <v>8</v>
      </c>
      <c r="K7" s="3">
        <v>9</v>
      </c>
      <c r="L7" s="3">
        <v>10</v>
      </c>
      <c r="M7" s="3">
        <v>11</v>
      </c>
      <c r="N7" s="3">
        <v>12</v>
      </c>
      <c r="O7" s="3">
        <v>13</v>
      </c>
      <c r="P7" s="3">
        <v>14</v>
      </c>
      <c r="Q7" s="3">
        <v>15</v>
      </c>
      <c r="R7" s="3">
        <v>25</v>
      </c>
      <c r="S7" s="3">
        <v>26</v>
      </c>
      <c r="T7" s="3">
        <v>27</v>
      </c>
    </row>
    <row r="8" spans="1:27" s="2" customFormat="1" x14ac:dyDescent="0.35">
      <c r="A8" s="4"/>
      <c r="B8" s="5"/>
      <c r="C8" s="6" t="s">
        <v>57</v>
      </c>
      <c r="D8" s="7"/>
      <c r="E8" s="8"/>
      <c r="F8" s="9"/>
      <c r="G8" s="10"/>
      <c r="H8" s="11"/>
      <c r="I8" s="9"/>
      <c r="J8" s="10"/>
      <c r="K8" s="10"/>
      <c r="L8" s="10"/>
      <c r="M8" s="9"/>
      <c r="N8" s="10"/>
      <c r="O8" s="11"/>
      <c r="P8" s="9"/>
      <c r="Q8" s="10"/>
      <c r="R8" s="12"/>
      <c r="S8" s="12"/>
      <c r="T8" s="12"/>
    </row>
    <row r="9" spans="1:27" s="2" customFormat="1" ht="13" x14ac:dyDescent="0.3">
      <c r="A9" s="13"/>
      <c r="B9" s="14"/>
      <c r="C9" s="15"/>
      <c r="D9" s="16"/>
      <c r="E9" s="17"/>
      <c r="F9" s="18"/>
      <c r="G9" s="16"/>
      <c r="H9" s="17"/>
      <c r="I9" s="18" t="s">
        <v>58</v>
      </c>
      <c r="J9" s="19">
        <f>SUM(J17:J30,J32:J35,J37:J43,J45)</f>
        <v>725</v>
      </c>
      <c r="K9" s="20"/>
      <c r="L9" s="16"/>
      <c r="M9" s="18"/>
      <c r="N9" s="16"/>
      <c r="O9" s="21"/>
      <c r="P9" s="18" t="s">
        <v>58</v>
      </c>
      <c r="Q9" s="19">
        <f>SUM(Q17:Q30,Q32:Q35,Q37:Q43,Q45)</f>
        <v>725</v>
      </c>
      <c r="R9" s="22"/>
    </row>
    <row r="10" spans="1:27" s="2" customFormat="1" ht="13" x14ac:dyDescent="0.3">
      <c r="A10" s="13"/>
      <c r="B10" s="14"/>
      <c r="C10" s="24"/>
      <c r="D10" s="16"/>
      <c r="E10" s="17"/>
      <c r="F10" s="18"/>
      <c r="G10" s="16"/>
      <c r="H10" s="17"/>
      <c r="I10" s="27" t="s">
        <v>59</v>
      </c>
      <c r="J10" s="28">
        <f>SUM(J31,J36,J44)</f>
        <v>75</v>
      </c>
      <c r="K10" s="25"/>
      <c r="L10" s="16"/>
      <c r="M10" s="18"/>
      <c r="N10" s="16"/>
      <c r="O10" s="21"/>
      <c r="P10" s="27" t="s">
        <v>59</v>
      </c>
      <c r="Q10" s="28">
        <f>SUM(Q31,Q36,Q44)</f>
        <v>75</v>
      </c>
      <c r="R10" s="26"/>
    </row>
    <row r="11" spans="1:27" s="2" customFormat="1" ht="13" x14ac:dyDescent="0.3">
      <c r="C11" s="24"/>
      <c r="D11" s="16"/>
      <c r="E11" s="17"/>
      <c r="F11" s="18"/>
      <c r="G11" s="16"/>
      <c r="H11" s="17"/>
      <c r="I11" s="30" t="s">
        <v>60</v>
      </c>
      <c r="J11" s="414">
        <f>SUM(J9:J10)</f>
        <v>800</v>
      </c>
      <c r="K11" s="25"/>
      <c r="L11" s="16"/>
      <c r="M11" s="18"/>
      <c r="N11" s="16"/>
      <c r="O11" s="21"/>
      <c r="P11" s="30" t="s">
        <v>60</v>
      </c>
      <c r="Q11" s="31">
        <f>SUM(Q9:Q10)</f>
        <v>800</v>
      </c>
      <c r="R11" s="15"/>
      <c r="S11" s="13"/>
      <c r="T11" s="13"/>
    </row>
    <row r="12" spans="1:27" s="2" customFormat="1" x14ac:dyDescent="0.35">
      <c r="A12" s="32"/>
      <c r="B12" s="32"/>
      <c r="C12" s="33"/>
      <c r="D12" s="23"/>
      <c r="E12" s="29"/>
      <c r="F12" s="34"/>
      <c r="G12" s="35"/>
      <c r="H12" s="29"/>
      <c r="I12" s="23"/>
      <c r="J12" s="29"/>
      <c r="K12" s="36"/>
      <c r="L12" s="37"/>
      <c r="M12" s="23"/>
      <c r="N12" s="38"/>
      <c r="O12" s="23"/>
      <c r="P12" s="37"/>
      <c r="Q12" s="38"/>
      <c r="R12" s="36"/>
      <c r="S12" s="37"/>
      <c r="T12" s="37"/>
    </row>
    <row r="13" spans="1:27" ht="15" customHeight="1" x14ac:dyDescent="0.35">
      <c r="B13" s="40"/>
      <c r="C13" s="41"/>
      <c r="D13" s="40"/>
      <c r="E13" s="40"/>
      <c r="F13" s="40"/>
      <c r="G13" s="40"/>
      <c r="I13" s="42"/>
      <c r="J13" s="42"/>
      <c r="K13" s="415"/>
      <c r="L13" s="42"/>
      <c r="M13" s="40"/>
      <c r="N13" s="40"/>
      <c r="O13" s="43"/>
      <c r="P13" s="44"/>
      <c r="Q13" s="44"/>
      <c r="R13" s="45"/>
    </row>
    <row r="14" spans="1:27" x14ac:dyDescent="0.35">
      <c r="B14" s="40"/>
      <c r="C14" s="46"/>
      <c r="D14" s="40"/>
      <c r="E14" s="40"/>
      <c r="F14" s="40"/>
      <c r="G14" s="40"/>
      <c r="I14" s="42"/>
      <c r="J14" s="42"/>
      <c r="K14" s="416"/>
      <c r="L14" s="42"/>
      <c r="M14" s="40"/>
      <c r="N14" s="40"/>
      <c r="O14" s="43"/>
      <c r="P14" s="44"/>
      <c r="Q14" s="44"/>
      <c r="R14" s="47"/>
    </row>
    <row r="15" spans="1:27" s="50" customFormat="1" x14ac:dyDescent="0.35">
      <c r="A15" s="526" t="s">
        <v>61</v>
      </c>
      <c r="B15" s="527"/>
      <c r="C15" s="528" t="s">
        <v>62</v>
      </c>
      <c r="D15" s="127" t="s">
        <v>63</v>
      </c>
      <c r="E15" s="127"/>
      <c r="F15" s="127"/>
      <c r="G15" s="128"/>
      <c r="H15" s="128"/>
      <c r="I15" s="128"/>
      <c r="J15" s="49"/>
      <c r="K15" s="129">
        <v>2026</v>
      </c>
      <c r="L15" s="127" t="s">
        <v>64</v>
      </c>
      <c r="M15" s="127"/>
      <c r="N15" s="49"/>
      <c r="O15" s="128"/>
      <c r="P15" s="128"/>
      <c r="Q15" s="49"/>
      <c r="R15" s="192"/>
      <c r="S15" s="128"/>
      <c r="T15" s="128"/>
    </row>
    <row r="16" spans="1:27" s="51" customFormat="1" ht="23" x14ac:dyDescent="0.25">
      <c r="B16" s="57" t="s">
        <v>65</v>
      </c>
      <c r="C16" s="436" t="s">
        <v>66</v>
      </c>
      <c r="D16" s="437" t="s">
        <v>67</v>
      </c>
      <c r="E16" s="438" t="s">
        <v>68</v>
      </c>
      <c r="F16" s="439" t="s">
        <v>69</v>
      </c>
      <c r="G16" s="440" t="s">
        <v>70</v>
      </c>
      <c r="H16" s="441" t="s">
        <v>71</v>
      </c>
      <c r="I16" s="442" t="s">
        <v>72</v>
      </c>
      <c r="J16" s="443" t="s">
        <v>73</v>
      </c>
      <c r="K16" s="444" t="s">
        <v>74</v>
      </c>
      <c r="L16" s="436" t="s">
        <v>75</v>
      </c>
      <c r="M16" s="439" t="s">
        <v>76</v>
      </c>
      <c r="N16" s="440" t="s">
        <v>77</v>
      </c>
      <c r="O16" s="441" t="s">
        <v>78</v>
      </c>
      <c r="P16" s="445" t="s">
        <v>79</v>
      </c>
      <c r="Q16" s="446" t="s">
        <v>80</v>
      </c>
      <c r="R16" s="447" t="s">
        <v>81</v>
      </c>
      <c r="S16" s="447" t="s">
        <v>82</v>
      </c>
      <c r="T16" s="447" t="s">
        <v>83</v>
      </c>
      <c r="U16" s="130"/>
      <c r="V16" s="131" t="s">
        <v>84</v>
      </c>
      <c r="W16" s="132" t="s">
        <v>85</v>
      </c>
      <c r="AA16" s="235"/>
    </row>
    <row r="17" spans="1:27" ht="15" customHeight="1" x14ac:dyDescent="0.35">
      <c r="A17">
        <v>1</v>
      </c>
      <c r="B17" s="434" t="str">
        <f>E17&amp;"."&amp;A17</f>
        <v>1.1</v>
      </c>
      <c r="C17" s="134">
        <v>1.1000000000000001</v>
      </c>
      <c r="D17" s="20">
        <v>1</v>
      </c>
      <c r="E17" s="432">
        <v>1</v>
      </c>
      <c r="F17" s="341" t="s">
        <v>86</v>
      </c>
      <c r="G17" s="322">
        <v>1</v>
      </c>
      <c r="H17" s="124" t="s">
        <v>87</v>
      </c>
      <c r="I17" s="124"/>
      <c r="J17" s="339">
        <v>25</v>
      </c>
      <c r="K17" s="189">
        <v>1</v>
      </c>
      <c r="L17" s="125">
        <v>1</v>
      </c>
      <c r="M17" s="352" t="s">
        <v>760</v>
      </c>
      <c r="N17" s="350">
        <v>1</v>
      </c>
      <c r="O17" s="135" t="s">
        <v>89</v>
      </c>
      <c r="P17" s="135"/>
      <c r="Q17" s="339">
        <v>25</v>
      </c>
      <c r="R17" s="202" t="s">
        <v>90</v>
      </c>
      <c r="S17" s="133"/>
      <c r="T17" s="133"/>
      <c r="U17" s="133"/>
      <c r="V17" s="133"/>
      <c r="W17" s="133"/>
      <c r="AA17" s="255" t="s">
        <v>91</v>
      </c>
    </row>
    <row r="18" spans="1:27" ht="16" x14ac:dyDescent="0.35">
      <c r="A18">
        <v>2</v>
      </c>
      <c r="B18" s="435" t="str">
        <f t="shared" ref="B18:B32" si="0">E18&amp;"."&amp;A18</f>
        <v>1.2</v>
      </c>
      <c r="C18" s="17">
        <v>1.2</v>
      </c>
      <c r="D18" s="25">
        <v>1</v>
      </c>
      <c r="E18" s="187">
        <v>1</v>
      </c>
      <c r="F18" s="342" t="s">
        <v>92</v>
      </c>
      <c r="G18" s="323">
        <v>1</v>
      </c>
      <c r="H18" s="123" t="s">
        <v>93</v>
      </c>
      <c r="I18" s="136"/>
      <c r="J18" s="174">
        <v>25</v>
      </c>
      <c r="K18" s="109">
        <v>1</v>
      </c>
      <c r="L18" s="104">
        <v>1</v>
      </c>
      <c r="M18" s="342" t="s">
        <v>92</v>
      </c>
      <c r="N18" s="323">
        <v>1</v>
      </c>
      <c r="O18" s="123" t="s">
        <v>93</v>
      </c>
      <c r="P18" s="136"/>
      <c r="Q18" s="174">
        <v>25</v>
      </c>
      <c r="R18" s="193"/>
      <c r="S18" s="2"/>
      <c r="T18" s="2"/>
      <c r="U18" s="2"/>
      <c r="V18" s="2"/>
      <c r="W18" s="2"/>
      <c r="AA18" s="235"/>
    </row>
    <row r="19" spans="1:27" ht="16" x14ac:dyDescent="0.35">
      <c r="A19">
        <v>3</v>
      </c>
      <c r="B19" s="435" t="str">
        <f t="shared" si="0"/>
        <v>1.3</v>
      </c>
      <c r="C19" s="17">
        <v>1.3</v>
      </c>
      <c r="D19" s="25">
        <v>1</v>
      </c>
      <c r="E19" s="187">
        <v>1</v>
      </c>
      <c r="F19" s="342" t="s">
        <v>94</v>
      </c>
      <c r="G19" s="323">
        <v>1</v>
      </c>
      <c r="H19" s="123" t="s">
        <v>95</v>
      </c>
      <c r="I19" s="136"/>
      <c r="J19" s="174">
        <v>25</v>
      </c>
      <c r="K19" s="109">
        <v>1</v>
      </c>
      <c r="L19" s="104">
        <v>1</v>
      </c>
      <c r="M19" s="342" t="s">
        <v>94</v>
      </c>
      <c r="N19" s="323">
        <v>1</v>
      </c>
      <c r="O19" s="123" t="s">
        <v>95</v>
      </c>
      <c r="P19" s="136"/>
      <c r="Q19" s="174">
        <v>25</v>
      </c>
      <c r="R19" s="193"/>
      <c r="S19" s="2"/>
      <c r="T19" s="2"/>
      <c r="U19" s="2"/>
      <c r="V19" s="2"/>
      <c r="W19" s="2"/>
      <c r="AA19" s="235"/>
    </row>
    <row r="20" spans="1:27" ht="16" x14ac:dyDescent="0.35">
      <c r="A20">
        <v>4</v>
      </c>
      <c r="B20" s="435" t="str">
        <f t="shared" si="0"/>
        <v>1.4</v>
      </c>
      <c r="C20" s="17">
        <v>1.4</v>
      </c>
      <c r="D20" s="25">
        <v>1</v>
      </c>
      <c r="E20" s="187">
        <v>1</v>
      </c>
      <c r="F20" s="343" t="s">
        <v>96</v>
      </c>
      <c r="G20" s="324">
        <v>1</v>
      </c>
      <c r="H20" s="122" t="s">
        <v>97</v>
      </c>
      <c r="I20" s="122"/>
      <c r="J20" s="174">
        <v>25</v>
      </c>
      <c r="K20" s="190">
        <v>1</v>
      </c>
      <c r="L20" s="138">
        <v>1</v>
      </c>
      <c r="M20" s="153" t="s">
        <v>98</v>
      </c>
      <c r="N20" s="351">
        <v>1</v>
      </c>
      <c r="O20" s="139" t="s">
        <v>99</v>
      </c>
      <c r="P20" s="139"/>
      <c r="Q20" s="174">
        <v>25</v>
      </c>
      <c r="R20" s="193" t="s">
        <v>100</v>
      </c>
      <c r="S20" s="2" t="s">
        <v>101</v>
      </c>
      <c r="T20" s="2"/>
      <c r="U20" s="2"/>
      <c r="V20" s="2"/>
      <c r="W20" s="2"/>
      <c r="AA20" s="235"/>
    </row>
    <row r="21" spans="1:27" ht="16" x14ac:dyDescent="0.35">
      <c r="A21">
        <v>5</v>
      </c>
      <c r="B21" s="435" t="str">
        <f t="shared" si="0"/>
        <v>1.5</v>
      </c>
      <c r="C21" s="17">
        <v>1.5</v>
      </c>
      <c r="D21" s="25">
        <v>2</v>
      </c>
      <c r="E21" s="187">
        <v>1</v>
      </c>
      <c r="F21" s="417" t="s">
        <v>102</v>
      </c>
      <c r="G21" s="418">
        <v>1</v>
      </c>
      <c r="H21" s="419" t="s">
        <v>103</v>
      </c>
      <c r="I21" s="419"/>
      <c r="J21" s="174">
        <v>25</v>
      </c>
      <c r="K21" s="191">
        <v>2</v>
      </c>
      <c r="L21" s="95">
        <v>1</v>
      </c>
      <c r="M21" s="417" t="s">
        <v>104</v>
      </c>
      <c r="N21" s="418">
        <v>1</v>
      </c>
      <c r="O21" s="419" t="s">
        <v>103</v>
      </c>
      <c r="P21" s="419"/>
      <c r="Q21" s="174">
        <v>25</v>
      </c>
      <c r="R21" s="193" t="s">
        <v>105</v>
      </c>
      <c r="S21" s="2"/>
      <c r="T21" s="2"/>
      <c r="U21" s="2"/>
      <c r="V21" s="2"/>
      <c r="W21" s="2"/>
      <c r="AA21" s="235"/>
    </row>
    <row r="22" spans="1:27" ht="16" x14ac:dyDescent="0.35">
      <c r="A22">
        <v>6</v>
      </c>
      <c r="B22" s="435" t="str">
        <f t="shared" si="0"/>
        <v>1.6</v>
      </c>
      <c r="C22" s="17">
        <v>1.6</v>
      </c>
      <c r="D22" s="25">
        <v>2</v>
      </c>
      <c r="E22" s="187">
        <v>1</v>
      </c>
      <c r="F22" s="417" t="s">
        <v>106</v>
      </c>
      <c r="G22" s="418">
        <v>1</v>
      </c>
      <c r="H22" s="419" t="s">
        <v>107</v>
      </c>
      <c r="I22" s="419"/>
      <c r="J22" s="176">
        <v>25</v>
      </c>
      <c r="K22" s="191">
        <v>2</v>
      </c>
      <c r="L22" s="95">
        <v>1</v>
      </c>
      <c r="M22" s="417" t="s">
        <v>106</v>
      </c>
      <c r="N22" s="418">
        <v>1</v>
      </c>
      <c r="O22" s="419" t="s">
        <v>107</v>
      </c>
      <c r="P22" s="419"/>
      <c r="Q22" s="176">
        <v>25</v>
      </c>
      <c r="R22" s="193" t="s">
        <v>108</v>
      </c>
      <c r="S22" s="2"/>
      <c r="T22" s="2"/>
      <c r="U22" s="2"/>
      <c r="V22" s="2"/>
      <c r="W22" s="2"/>
      <c r="AA22" s="235"/>
    </row>
    <row r="23" spans="1:27" ht="34.5" x14ac:dyDescent="0.35">
      <c r="A23">
        <v>7</v>
      </c>
      <c r="B23" s="435" t="str">
        <f t="shared" si="0"/>
        <v>1.7</v>
      </c>
      <c r="C23" s="17">
        <v>1.7</v>
      </c>
      <c r="D23" s="25">
        <v>2</v>
      </c>
      <c r="E23" s="187">
        <v>1</v>
      </c>
      <c r="F23" s="516" t="s">
        <v>109</v>
      </c>
      <c r="G23" s="517">
        <v>1</v>
      </c>
      <c r="H23" s="518" t="s">
        <v>110</v>
      </c>
      <c r="I23" s="518"/>
      <c r="J23" s="174">
        <v>25</v>
      </c>
      <c r="K23" s="109">
        <v>2</v>
      </c>
      <c r="L23" s="104">
        <v>1</v>
      </c>
      <c r="M23" s="342" t="s">
        <v>111</v>
      </c>
      <c r="N23" s="323">
        <v>1</v>
      </c>
      <c r="O23" s="123" t="s">
        <v>112</v>
      </c>
      <c r="P23" s="136"/>
      <c r="Q23" s="174">
        <v>25</v>
      </c>
      <c r="R23" s="515" t="s">
        <v>113</v>
      </c>
      <c r="S23" s="2" t="s">
        <v>114</v>
      </c>
      <c r="T23" s="2"/>
      <c r="U23" s="2"/>
      <c r="V23" s="2"/>
      <c r="W23" s="2"/>
      <c r="AA23" s="235"/>
    </row>
    <row r="24" spans="1:27" ht="16" x14ac:dyDescent="0.35">
      <c r="A24">
        <v>8</v>
      </c>
      <c r="B24" s="435" t="str">
        <f t="shared" si="0"/>
        <v>1.8</v>
      </c>
      <c r="C24" s="17">
        <v>1.8</v>
      </c>
      <c r="D24" s="25">
        <v>2</v>
      </c>
      <c r="E24" s="187">
        <v>1</v>
      </c>
      <c r="F24" s="342" t="s">
        <v>115</v>
      </c>
      <c r="G24" s="323">
        <v>1</v>
      </c>
      <c r="H24" s="123" t="s">
        <v>116</v>
      </c>
      <c r="I24" s="136"/>
      <c r="J24" s="174">
        <v>25</v>
      </c>
      <c r="K24" s="109">
        <v>2</v>
      </c>
      <c r="L24" s="104">
        <v>1</v>
      </c>
      <c r="M24" s="342" t="s">
        <v>115</v>
      </c>
      <c r="N24" s="323">
        <v>1</v>
      </c>
      <c r="O24" s="123" t="s">
        <v>116</v>
      </c>
      <c r="P24" s="136"/>
      <c r="Q24" s="174">
        <v>25</v>
      </c>
      <c r="R24" s="193"/>
      <c r="S24" s="2"/>
      <c r="T24" s="2"/>
      <c r="U24" s="2"/>
      <c r="V24" s="2"/>
      <c r="W24" s="2"/>
      <c r="AA24" s="235"/>
    </row>
    <row r="25" spans="1:27" ht="23" x14ac:dyDescent="0.35">
      <c r="A25">
        <v>1</v>
      </c>
      <c r="B25" s="435" t="str">
        <f t="shared" si="0"/>
        <v>2.1</v>
      </c>
      <c r="C25" s="521">
        <v>2.1</v>
      </c>
      <c r="D25" s="25">
        <v>3</v>
      </c>
      <c r="E25" s="187">
        <v>2</v>
      </c>
      <c r="F25" s="343" t="s">
        <v>117</v>
      </c>
      <c r="G25" s="324">
        <v>1</v>
      </c>
      <c r="H25" s="122" t="s">
        <v>118</v>
      </c>
      <c r="I25" s="122"/>
      <c r="J25" s="174">
        <v>25</v>
      </c>
      <c r="K25" s="190">
        <v>3</v>
      </c>
      <c r="L25" s="138">
        <v>2</v>
      </c>
      <c r="M25" s="171" t="s">
        <v>119</v>
      </c>
      <c r="N25" s="185">
        <v>1</v>
      </c>
      <c r="O25" s="141" t="s">
        <v>120</v>
      </c>
      <c r="P25" s="141"/>
      <c r="Q25" s="174">
        <v>25</v>
      </c>
      <c r="R25" s="515" t="s">
        <v>121</v>
      </c>
      <c r="S25" s="2" t="s">
        <v>122</v>
      </c>
      <c r="T25" s="2"/>
      <c r="U25" s="2"/>
      <c r="V25" s="2"/>
      <c r="W25" s="2"/>
    </row>
    <row r="26" spans="1:27" x14ac:dyDescent="0.35">
      <c r="A26">
        <v>2</v>
      </c>
      <c r="B26" s="435" t="str">
        <f t="shared" si="0"/>
        <v>2.2</v>
      </c>
      <c r="C26" s="521">
        <v>2.4</v>
      </c>
      <c r="D26" s="25">
        <v>3</v>
      </c>
      <c r="E26" s="187">
        <v>2</v>
      </c>
      <c r="F26" s="345" t="s">
        <v>134</v>
      </c>
      <c r="G26" s="165">
        <v>1</v>
      </c>
      <c r="H26" s="39" t="s">
        <v>135</v>
      </c>
      <c r="I26" s="39"/>
      <c r="J26" s="174">
        <v>25</v>
      </c>
      <c r="K26" s="191">
        <v>3</v>
      </c>
      <c r="L26" s="95">
        <v>2</v>
      </c>
      <c r="M26" s="193" t="s">
        <v>134</v>
      </c>
      <c r="N26" s="186"/>
      <c r="O26" s="111" t="s">
        <v>135</v>
      </c>
      <c r="P26" s="141"/>
      <c r="Q26" s="174">
        <v>25</v>
      </c>
      <c r="R26" s="193"/>
      <c r="S26" s="51"/>
      <c r="T26" s="2"/>
      <c r="U26" s="2"/>
      <c r="V26" s="2"/>
      <c r="W26" s="2"/>
    </row>
    <row r="27" spans="1:27" ht="23" x14ac:dyDescent="0.35">
      <c r="A27">
        <v>3</v>
      </c>
      <c r="B27" s="435" t="str">
        <f t="shared" si="0"/>
        <v>2.3</v>
      </c>
      <c r="C27" s="521">
        <v>2.2000000000000002</v>
      </c>
      <c r="D27" s="25">
        <v>3</v>
      </c>
      <c r="E27" s="187">
        <v>2</v>
      </c>
      <c r="F27" s="343" t="s">
        <v>123</v>
      </c>
      <c r="G27" s="324">
        <v>1</v>
      </c>
      <c r="H27" s="122" t="s">
        <v>124</v>
      </c>
      <c r="I27" s="122"/>
      <c r="J27" s="174">
        <v>25</v>
      </c>
      <c r="K27" s="190">
        <v>4</v>
      </c>
      <c r="L27" s="138">
        <v>2</v>
      </c>
      <c r="M27" s="153" t="s">
        <v>125</v>
      </c>
      <c r="N27" s="351">
        <v>1</v>
      </c>
      <c r="O27" s="139" t="s">
        <v>261</v>
      </c>
      <c r="P27" s="139"/>
      <c r="Q27" s="174">
        <v>25</v>
      </c>
      <c r="R27" s="515" t="s">
        <v>719</v>
      </c>
      <c r="S27" s="2" t="s">
        <v>101</v>
      </c>
      <c r="T27" s="2"/>
      <c r="U27" s="2"/>
      <c r="V27" s="2"/>
      <c r="W27" s="2"/>
    </row>
    <row r="28" spans="1:27" x14ac:dyDescent="0.35">
      <c r="A28">
        <v>4</v>
      </c>
      <c r="B28" s="435" t="str">
        <f t="shared" si="0"/>
        <v>2.4</v>
      </c>
      <c r="C28" s="521">
        <v>2.2999999999999998</v>
      </c>
      <c r="D28" s="25">
        <v>3</v>
      </c>
      <c r="E28" s="187">
        <v>2</v>
      </c>
      <c r="F28" s="344" t="s">
        <v>128</v>
      </c>
      <c r="G28" s="327">
        <v>1</v>
      </c>
      <c r="H28" s="146" t="s">
        <v>129</v>
      </c>
      <c r="I28" s="146"/>
      <c r="J28" s="174">
        <v>25</v>
      </c>
      <c r="K28" s="190">
        <v>3</v>
      </c>
      <c r="L28" s="138">
        <v>2</v>
      </c>
      <c r="M28" s="171" t="s">
        <v>698</v>
      </c>
      <c r="N28" s="185">
        <v>1</v>
      </c>
      <c r="O28" s="141" t="s">
        <v>699</v>
      </c>
      <c r="P28" s="141"/>
      <c r="Q28" s="174">
        <v>25</v>
      </c>
      <c r="R28" s="193" t="s">
        <v>700</v>
      </c>
      <c r="S28" s="51" t="s">
        <v>133</v>
      </c>
      <c r="T28" s="2"/>
      <c r="U28" s="2"/>
      <c r="V28" s="2"/>
      <c r="W28" s="2"/>
    </row>
    <row r="29" spans="1:27" x14ac:dyDescent="0.35">
      <c r="A29">
        <v>5</v>
      </c>
      <c r="B29" s="435" t="str">
        <f t="shared" si="0"/>
        <v>2.5</v>
      </c>
      <c r="C29" s="521">
        <v>2.6</v>
      </c>
      <c r="D29" s="25">
        <v>4</v>
      </c>
      <c r="E29" s="187">
        <v>2</v>
      </c>
      <c r="F29" s="427" t="s">
        <v>141</v>
      </c>
      <c r="G29" s="428">
        <v>1</v>
      </c>
      <c r="H29" s="150" t="s">
        <v>142</v>
      </c>
      <c r="I29" s="423"/>
      <c r="J29" s="174">
        <v>25</v>
      </c>
      <c r="K29" s="109">
        <v>3</v>
      </c>
      <c r="L29" s="104">
        <v>2</v>
      </c>
      <c r="M29" s="427" t="s">
        <v>726</v>
      </c>
      <c r="N29" s="428">
        <v>1</v>
      </c>
      <c r="O29" s="150" t="s">
        <v>142</v>
      </c>
      <c r="P29" s="423"/>
      <c r="Q29" s="174">
        <v>25</v>
      </c>
      <c r="R29" s="193" t="s">
        <v>718</v>
      </c>
      <c r="S29" s="2"/>
      <c r="T29" s="2"/>
      <c r="U29" s="2"/>
      <c r="V29" s="2"/>
      <c r="W29" s="2"/>
    </row>
    <row r="30" spans="1:27" x14ac:dyDescent="0.35">
      <c r="A30">
        <v>6</v>
      </c>
      <c r="B30" s="435" t="str">
        <f t="shared" si="0"/>
        <v>2.6</v>
      </c>
      <c r="C30" s="521">
        <v>2.5</v>
      </c>
      <c r="D30" s="25">
        <v>4</v>
      </c>
      <c r="E30" s="187">
        <v>2</v>
      </c>
      <c r="F30" s="421" t="s">
        <v>137</v>
      </c>
      <c r="G30" s="422">
        <v>1</v>
      </c>
      <c r="H30" s="423" t="s">
        <v>138</v>
      </c>
      <c r="I30" s="423"/>
      <c r="J30" s="174">
        <v>25</v>
      </c>
      <c r="K30" s="109">
        <v>4</v>
      </c>
      <c r="L30" s="104">
        <v>2</v>
      </c>
      <c r="M30" s="421" t="s">
        <v>137</v>
      </c>
      <c r="N30" s="422">
        <v>1</v>
      </c>
      <c r="O30" s="423" t="s">
        <v>138</v>
      </c>
      <c r="P30" s="423"/>
      <c r="Q30" s="174">
        <v>25</v>
      </c>
      <c r="R30" s="193" t="s">
        <v>701</v>
      </c>
      <c r="S30" s="2"/>
      <c r="T30" s="2"/>
      <c r="U30" s="2"/>
      <c r="V30" s="2"/>
      <c r="W30" s="2"/>
    </row>
    <row r="31" spans="1:27" x14ac:dyDescent="0.35">
      <c r="A31">
        <v>7</v>
      </c>
      <c r="B31" s="435" t="str">
        <f t="shared" si="0"/>
        <v>2.7</v>
      </c>
      <c r="C31" s="521">
        <v>2.7</v>
      </c>
      <c r="D31" s="25">
        <v>4</v>
      </c>
      <c r="E31" s="187">
        <v>2</v>
      </c>
      <c r="F31" s="458" t="s">
        <v>733</v>
      </c>
      <c r="G31" s="186"/>
      <c r="H31" s="111" t="s">
        <v>732</v>
      </c>
      <c r="I31" s="111"/>
      <c r="J31" s="176">
        <v>25</v>
      </c>
      <c r="K31" s="191">
        <v>4</v>
      </c>
      <c r="L31" s="95">
        <v>2</v>
      </c>
      <c r="M31" s="458" t="s">
        <v>733</v>
      </c>
      <c r="N31" s="186"/>
      <c r="O31" s="111" t="s">
        <v>732</v>
      </c>
      <c r="P31" s="111"/>
      <c r="Q31" s="174">
        <v>25</v>
      </c>
      <c r="R31" s="193"/>
      <c r="S31" s="2"/>
      <c r="T31" s="2"/>
      <c r="U31" s="2"/>
      <c r="V31" s="2"/>
      <c r="W31" s="2"/>
    </row>
    <row r="32" spans="1:27" x14ac:dyDescent="0.35">
      <c r="A32">
        <v>8</v>
      </c>
      <c r="B32" s="435" t="str">
        <f t="shared" si="0"/>
        <v>2.8</v>
      </c>
      <c r="C32" s="521">
        <v>2.8</v>
      </c>
      <c r="D32" s="25">
        <v>4</v>
      </c>
      <c r="E32" s="187">
        <v>2</v>
      </c>
      <c r="F32" s="344" t="s">
        <v>150</v>
      </c>
      <c r="G32" s="327">
        <v>1</v>
      </c>
      <c r="H32" s="146" t="s">
        <v>151</v>
      </c>
      <c r="I32" s="426"/>
      <c r="J32" s="174">
        <v>25</v>
      </c>
      <c r="K32" s="190">
        <v>4</v>
      </c>
      <c r="L32" s="138">
        <v>2</v>
      </c>
      <c r="M32" s="171" t="s">
        <v>702</v>
      </c>
      <c r="N32" s="185">
        <v>1</v>
      </c>
      <c r="O32" s="141" t="s">
        <v>703</v>
      </c>
      <c r="P32" s="39"/>
      <c r="Q32" s="174">
        <v>25</v>
      </c>
      <c r="R32" s="193" t="s">
        <v>704</v>
      </c>
      <c r="S32" s="51" t="s">
        <v>133</v>
      </c>
      <c r="T32" s="2"/>
    </row>
    <row r="33" spans="1:20" x14ac:dyDescent="0.35">
      <c r="A33">
        <v>1</v>
      </c>
      <c r="B33" s="520" t="s">
        <v>685</v>
      </c>
      <c r="C33" s="521">
        <v>3.1</v>
      </c>
      <c r="D33" s="25">
        <v>5</v>
      </c>
      <c r="E33" s="187">
        <v>3</v>
      </c>
      <c r="F33" s="427" t="s">
        <v>673</v>
      </c>
      <c r="G33" s="428">
        <v>1</v>
      </c>
      <c r="H33" s="150" t="s">
        <v>607</v>
      </c>
      <c r="I33" s="150"/>
      <c r="J33" s="174">
        <v>25</v>
      </c>
      <c r="K33" s="109">
        <v>5</v>
      </c>
      <c r="L33" s="104">
        <v>3</v>
      </c>
      <c r="M33" s="539" t="s">
        <v>710</v>
      </c>
      <c r="N33" s="428">
        <v>2</v>
      </c>
      <c r="O33" s="150" t="s">
        <v>705</v>
      </c>
      <c r="P33" s="39"/>
      <c r="Q33" s="174">
        <v>25</v>
      </c>
      <c r="R33" s="193" t="s">
        <v>711</v>
      </c>
      <c r="S33" s="2"/>
      <c r="T33" s="2"/>
    </row>
    <row r="34" spans="1:20" x14ac:dyDescent="0.35">
      <c r="A34">
        <v>2</v>
      </c>
      <c r="B34" s="520" t="s">
        <v>686</v>
      </c>
      <c r="C34" s="521">
        <v>3.2</v>
      </c>
      <c r="D34" s="25">
        <v>5</v>
      </c>
      <c r="E34" s="187">
        <v>3</v>
      </c>
      <c r="F34" s="193" t="s">
        <v>674</v>
      </c>
      <c r="G34" s="186">
        <v>1</v>
      </c>
      <c r="H34" s="111" t="s">
        <v>675</v>
      </c>
      <c r="I34" s="426"/>
      <c r="J34" s="174">
        <v>25</v>
      </c>
      <c r="K34" s="109">
        <v>5</v>
      </c>
      <c r="L34" s="104">
        <v>3</v>
      </c>
      <c r="M34" s="345" t="s">
        <v>674</v>
      </c>
      <c r="N34" s="165">
        <v>1</v>
      </c>
      <c r="O34" s="111" t="s">
        <v>675</v>
      </c>
      <c r="P34" s="39"/>
      <c r="Q34" s="174">
        <v>25</v>
      </c>
      <c r="R34" s="193"/>
      <c r="S34" s="2"/>
      <c r="T34" s="2"/>
    </row>
    <row r="35" spans="1:20" x14ac:dyDescent="0.35">
      <c r="A35">
        <v>3</v>
      </c>
      <c r="B35" s="520" t="s">
        <v>687</v>
      </c>
      <c r="C35" s="521">
        <v>3.3</v>
      </c>
      <c r="D35" s="25">
        <v>5</v>
      </c>
      <c r="E35" s="187">
        <v>3</v>
      </c>
      <c r="F35" s="421" t="s">
        <v>457</v>
      </c>
      <c r="G35" s="422">
        <v>1</v>
      </c>
      <c r="H35" s="423" t="s">
        <v>676</v>
      </c>
      <c r="I35" s="423"/>
      <c r="J35" s="174">
        <v>25</v>
      </c>
      <c r="K35" s="109">
        <v>5</v>
      </c>
      <c r="L35" s="104">
        <v>3</v>
      </c>
      <c r="M35" s="421" t="s">
        <v>457</v>
      </c>
      <c r="N35" s="422">
        <v>1</v>
      </c>
      <c r="O35" s="423" t="s">
        <v>676</v>
      </c>
      <c r="P35" s="39"/>
      <c r="Q35" s="174">
        <v>25</v>
      </c>
      <c r="R35" s="193" t="s">
        <v>701</v>
      </c>
      <c r="S35" s="2"/>
      <c r="T35" s="2"/>
    </row>
    <row r="36" spans="1:20" x14ac:dyDescent="0.35">
      <c r="A36">
        <v>4</v>
      </c>
      <c r="B36" s="520" t="s">
        <v>688</v>
      </c>
      <c r="C36" s="521">
        <v>3.4</v>
      </c>
      <c r="D36" s="25">
        <v>5</v>
      </c>
      <c r="E36" s="187">
        <v>3</v>
      </c>
      <c r="F36" s="458" t="s">
        <v>734</v>
      </c>
      <c r="G36" s="186"/>
      <c r="H36" s="111" t="s">
        <v>732</v>
      </c>
      <c r="I36" s="423"/>
      <c r="J36" s="174">
        <v>25</v>
      </c>
      <c r="K36" s="109">
        <v>7</v>
      </c>
      <c r="L36" s="104">
        <v>4</v>
      </c>
      <c r="M36" s="458" t="s">
        <v>736</v>
      </c>
      <c r="N36" s="186"/>
      <c r="O36" s="111" t="s">
        <v>732</v>
      </c>
      <c r="P36" s="39"/>
      <c r="Q36" s="174">
        <v>25</v>
      </c>
      <c r="R36" s="193" t="s">
        <v>717</v>
      </c>
      <c r="S36" s="2"/>
      <c r="T36" s="2"/>
    </row>
    <row r="37" spans="1:20" x14ac:dyDescent="0.35">
      <c r="A37">
        <v>5</v>
      </c>
      <c r="B37" s="520" t="s">
        <v>689</v>
      </c>
      <c r="C37" s="521">
        <v>3.6</v>
      </c>
      <c r="D37" s="25">
        <v>6</v>
      </c>
      <c r="E37" s="187">
        <v>3</v>
      </c>
      <c r="F37" s="344" t="s">
        <v>541</v>
      </c>
      <c r="G37" s="327">
        <v>2</v>
      </c>
      <c r="H37" s="146" t="s">
        <v>679</v>
      </c>
      <c r="I37" s="426"/>
      <c r="J37" s="174">
        <v>25</v>
      </c>
      <c r="K37" s="190">
        <v>5</v>
      </c>
      <c r="L37" s="138">
        <v>3</v>
      </c>
      <c r="M37" s="171" t="s">
        <v>715</v>
      </c>
      <c r="N37" s="185">
        <v>1</v>
      </c>
      <c r="O37" s="141" t="s">
        <v>746</v>
      </c>
      <c r="P37" s="39"/>
      <c r="Q37" s="174">
        <v>25</v>
      </c>
      <c r="R37" s="193" t="s">
        <v>716</v>
      </c>
      <c r="S37" s="2" t="s">
        <v>114</v>
      </c>
      <c r="T37" s="2"/>
    </row>
    <row r="38" spans="1:20" x14ac:dyDescent="0.35">
      <c r="A38">
        <v>6</v>
      </c>
      <c r="B38" s="520" t="s">
        <v>690</v>
      </c>
      <c r="C38" s="521">
        <v>3.5</v>
      </c>
      <c r="D38" s="25">
        <v>6</v>
      </c>
      <c r="E38" s="187">
        <v>3</v>
      </c>
      <c r="F38" s="193" t="s">
        <v>677</v>
      </c>
      <c r="G38" s="186">
        <v>2</v>
      </c>
      <c r="H38" s="111" t="s">
        <v>678</v>
      </c>
      <c r="I38" s="111"/>
      <c r="J38" s="174">
        <v>25</v>
      </c>
      <c r="K38" s="109">
        <v>6</v>
      </c>
      <c r="L38" s="104">
        <v>3</v>
      </c>
      <c r="M38" s="345" t="s">
        <v>677</v>
      </c>
      <c r="N38" s="165">
        <v>2</v>
      </c>
      <c r="O38" s="111" t="s">
        <v>678</v>
      </c>
      <c r="P38" s="39"/>
      <c r="Q38" s="174">
        <v>25</v>
      </c>
      <c r="R38" s="193"/>
      <c r="S38" s="2"/>
      <c r="T38" s="2"/>
    </row>
    <row r="39" spans="1:20" x14ac:dyDescent="0.35">
      <c r="A39">
        <v>7</v>
      </c>
      <c r="B39" s="520" t="s">
        <v>691</v>
      </c>
      <c r="C39" s="521">
        <v>3.7</v>
      </c>
      <c r="D39" s="25">
        <v>6</v>
      </c>
      <c r="E39" s="187">
        <v>3</v>
      </c>
      <c r="F39" s="519" t="s">
        <v>160</v>
      </c>
      <c r="G39" s="326">
        <v>1</v>
      </c>
      <c r="H39" s="123" t="s">
        <v>161</v>
      </c>
      <c r="I39" s="123"/>
      <c r="J39" s="174">
        <v>25</v>
      </c>
      <c r="K39" s="109">
        <v>6</v>
      </c>
      <c r="L39" s="104">
        <v>3</v>
      </c>
      <c r="M39" s="342" t="s">
        <v>160</v>
      </c>
      <c r="N39" s="323">
        <v>1</v>
      </c>
      <c r="O39" s="123" t="s">
        <v>161</v>
      </c>
      <c r="P39" s="39"/>
      <c r="Q39" s="174">
        <v>25</v>
      </c>
      <c r="R39" s="193" t="s">
        <v>162</v>
      </c>
      <c r="S39" s="2"/>
      <c r="T39" s="2"/>
    </row>
    <row r="40" spans="1:20" x14ac:dyDescent="0.35">
      <c r="A40">
        <v>8</v>
      </c>
      <c r="B40" s="520" t="s">
        <v>692</v>
      </c>
      <c r="C40" s="521">
        <v>3.8</v>
      </c>
      <c r="D40" s="25">
        <v>6</v>
      </c>
      <c r="E40" s="187">
        <v>3</v>
      </c>
      <c r="F40" s="344" t="s">
        <v>680</v>
      </c>
      <c r="G40" s="327">
        <v>1</v>
      </c>
      <c r="H40" s="146" t="s">
        <v>610</v>
      </c>
      <c r="I40" s="426"/>
      <c r="J40" s="174">
        <v>25</v>
      </c>
      <c r="K40" s="190">
        <v>6</v>
      </c>
      <c r="L40" s="138">
        <v>3</v>
      </c>
      <c r="M40" s="171" t="s">
        <v>706</v>
      </c>
      <c r="N40" s="185">
        <v>1</v>
      </c>
      <c r="O40" s="141" t="s">
        <v>707</v>
      </c>
      <c r="P40" s="39"/>
      <c r="Q40" s="174">
        <v>25</v>
      </c>
      <c r="R40" s="193" t="s">
        <v>712</v>
      </c>
      <c r="S40" s="51" t="s">
        <v>133</v>
      </c>
      <c r="T40" s="2"/>
    </row>
    <row r="41" spans="1:20" x14ac:dyDescent="0.35">
      <c r="A41">
        <v>1</v>
      </c>
      <c r="B41" s="520" t="s">
        <v>693</v>
      </c>
      <c r="C41" s="521">
        <v>4.2</v>
      </c>
      <c r="D41" s="25">
        <v>7</v>
      </c>
      <c r="E41" s="187">
        <v>4</v>
      </c>
      <c r="F41" s="427" t="s">
        <v>683</v>
      </c>
      <c r="G41" s="428">
        <v>3</v>
      </c>
      <c r="H41" s="150" t="s">
        <v>684</v>
      </c>
      <c r="I41" s="426"/>
      <c r="J41" s="174">
        <v>25</v>
      </c>
      <c r="K41" s="109">
        <v>6</v>
      </c>
      <c r="L41" s="104">
        <v>3</v>
      </c>
      <c r="M41" s="539" t="s">
        <v>713</v>
      </c>
      <c r="N41" s="428">
        <v>3</v>
      </c>
      <c r="O41" s="150" t="s">
        <v>684</v>
      </c>
      <c r="P41" s="39"/>
      <c r="Q41" s="174">
        <v>25</v>
      </c>
      <c r="R41" s="193" t="s">
        <v>714</v>
      </c>
      <c r="S41" s="2"/>
      <c r="T41" s="2"/>
    </row>
    <row r="42" spans="1:20" x14ac:dyDescent="0.35">
      <c r="A42">
        <v>2</v>
      </c>
      <c r="B42" s="520" t="s">
        <v>694</v>
      </c>
      <c r="C42" s="521">
        <v>4.0999999999999996</v>
      </c>
      <c r="D42" s="25">
        <v>7</v>
      </c>
      <c r="E42" s="187">
        <v>4</v>
      </c>
      <c r="F42" s="427" t="s">
        <v>681</v>
      </c>
      <c r="G42" s="428">
        <v>1</v>
      </c>
      <c r="H42" s="150" t="s">
        <v>682</v>
      </c>
      <c r="I42" s="426"/>
      <c r="J42" s="174">
        <v>25</v>
      </c>
      <c r="K42" s="109">
        <v>7</v>
      </c>
      <c r="L42" s="104">
        <v>4</v>
      </c>
      <c r="M42" s="539" t="s">
        <v>709</v>
      </c>
      <c r="N42" s="428">
        <v>2</v>
      </c>
      <c r="O42" s="150" t="s">
        <v>708</v>
      </c>
      <c r="P42" s="39"/>
      <c r="Q42" s="174">
        <v>25</v>
      </c>
      <c r="R42" s="193" t="s">
        <v>711</v>
      </c>
      <c r="S42" s="2"/>
      <c r="T42" s="2"/>
    </row>
    <row r="43" spans="1:20" x14ac:dyDescent="0.35">
      <c r="A43">
        <v>3</v>
      </c>
      <c r="B43" s="520" t="s">
        <v>695</v>
      </c>
      <c r="C43" s="521">
        <v>4.3</v>
      </c>
      <c r="D43" s="25">
        <v>7</v>
      </c>
      <c r="E43" s="187">
        <v>4</v>
      </c>
      <c r="F43" s="519" t="s">
        <v>183</v>
      </c>
      <c r="G43" s="326">
        <v>1</v>
      </c>
      <c r="H43" s="123" t="s">
        <v>184</v>
      </c>
      <c r="I43" s="111"/>
      <c r="J43" s="174">
        <v>25</v>
      </c>
      <c r="K43" s="109">
        <v>7</v>
      </c>
      <c r="L43" s="104">
        <v>4</v>
      </c>
      <c r="M43" s="342" t="s">
        <v>183</v>
      </c>
      <c r="N43" s="323">
        <v>1</v>
      </c>
      <c r="O43" s="123" t="s">
        <v>184</v>
      </c>
      <c r="P43" s="136"/>
      <c r="Q43" s="174">
        <v>25</v>
      </c>
      <c r="R43" s="193" t="s">
        <v>162</v>
      </c>
      <c r="S43" s="2"/>
      <c r="T43" s="2"/>
    </row>
    <row r="44" spans="1:20" x14ac:dyDescent="0.35">
      <c r="A44">
        <v>4</v>
      </c>
      <c r="B44" s="520" t="s">
        <v>696</v>
      </c>
      <c r="C44" s="521">
        <v>4.4000000000000004</v>
      </c>
      <c r="D44" s="25">
        <v>7</v>
      </c>
      <c r="E44" s="187">
        <v>4</v>
      </c>
      <c r="F44" s="458" t="s">
        <v>735</v>
      </c>
      <c r="G44" s="186"/>
      <c r="H44" s="111" t="s">
        <v>732</v>
      </c>
      <c r="I44" s="111"/>
      <c r="J44" s="174">
        <v>25</v>
      </c>
      <c r="K44" s="109">
        <v>7</v>
      </c>
      <c r="L44" s="104">
        <v>4</v>
      </c>
      <c r="M44" s="458" t="s">
        <v>735</v>
      </c>
      <c r="N44" s="186"/>
      <c r="O44" s="111" t="s">
        <v>732</v>
      </c>
      <c r="P44" s="39"/>
      <c r="Q44" s="174">
        <v>25</v>
      </c>
      <c r="R44" s="193"/>
      <c r="S44" s="2"/>
      <c r="T44" s="2"/>
    </row>
    <row r="45" spans="1:20" x14ac:dyDescent="0.35">
      <c r="A45">
        <v>5</v>
      </c>
      <c r="B45" s="520" t="s">
        <v>697</v>
      </c>
      <c r="C45" s="521">
        <v>4.5</v>
      </c>
      <c r="D45" s="25">
        <v>8</v>
      </c>
      <c r="E45" s="187">
        <v>4</v>
      </c>
      <c r="F45" s="519" t="s">
        <v>186</v>
      </c>
      <c r="G45" s="326">
        <v>1</v>
      </c>
      <c r="H45" s="123" t="s">
        <v>187</v>
      </c>
      <c r="I45" s="111"/>
      <c r="J45" s="174">
        <v>100</v>
      </c>
      <c r="K45" s="109">
        <v>8</v>
      </c>
      <c r="L45" s="104">
        <v>4</v>
      </c>
      <c r="M45" s="342" t="s">
        <v>186</v>
      </c>
      <c r="N45" s="323">
        <v>1</v>
      </c>
      <c r="O45" s="123" t="s">
        <v>187</v>
      </c>
      <c r="P45" s="39"/>
      <c r="Q45" s="174">
        <v>100</v>
      </c>
      <c r="R45" s="193" t="s">
        <v>189</v>
      </c>
      <c r="S45" s="2"/>
      <c r="T45" s="2"/>
    </row>
    <row r="48" spans="1:20" s="113" customFormat="1" ht="15" customHeight="1" x14ac:dyDescent="0.35">
      <c r="A48"/>
      <c r="B48" s="120"/>
      <c r="F48" s="115"/>
      <c r="G48" s="120"/>
      <c r="H48" s="120"/>
      <c r="I48" s="68" t="s">
        <v>191</v>
      </c>
    </row>
    <row r="49" spans="1:27" ht="15" customHeight="1" x14ac:dyDescent="0.35">
      <c r="A49" s="120"/>
      <c r="B49" s="120"/>
      <c r="E49" s="68"/>
      <c r="F49" s="107"/>
      <c r="G49" s="121"/>
      <c r="I49" s="600" t="s">
        <v>737</v>
      </c>
    </row>
    <row r="50" spans="1:27" s="50" customFormat="1" x14ac:dyDescent="0.35">
      <c r="A50" s="543" t="s">
        <v>192</v>
      </c>
      <c r="B50" s="544"/>
      <c r="C50" s="545" t="s">
        <v>193</v>
      </c>
      <c r="D50" s="127" t="s">
        <v>63</v>
      </c>
      <c r="E50" s="127"/>
      <c r="F50" s="127"/>
      <c r="G50" s="128"/>
      <c r="H50" s="128"/>
      <c r="I50" s="128"/>
      <c r="J50" s="49"/>
      <c r="K50" s="129">
        <v>2026</v>
      </c>
      <c r="L50" s="127" t="s">
        <v>64</v>
      </c>
      <c r="M50" s="127"/>
      <c r="N50" s="49"/>
      <c r="O50" s="128"/>
      <c r="P50" s="128"/>
      <c r="Q50" s="49"/>
      <c r="R50" s="192"/>
      <c r="S50" s="128"/>
      <c r="T50" s="128"/>
      <c r="U50" s="546"/>
      <c r="V50" s="546"/>
      <c r="W50" s="546"/>
    </row>
    <row r="51" spans="1:27" s="51" customFormat="1" ht="23" x14ac:dyDescent="0.25">
      <c r="B51" s="57" t="s">
        <v>65</v>
      </c>
      <c r="C51" s="436" t="s">
        <v>66</v>
      </c>
      <c r="D51" s="437" t="s">
        <v>67</v>
      </c>
      <c r="E51" s="438" t="s">
        <v>68</v>
      </c>
      <c r="F51" s="439" t="s">
        <v>69</v>
      </c>
      <c r="G51" s="440" t="s">
        <v>70</v>
      </c>
      <c r="H51" s="441" t="s">
        <v>71</v>
      </c>
      <c r="I51" s="442" t="s">
        <v>72</v>
      </c>
      <c r="J51" s="443" t="s">
        <v>73</v>
      </c>
      <c r="K51" s="444" t="s">
        <v>74</v>
      </c>
      <c r="L51" s="436" t="s">
        <v>75</v>
      </c>
      <c r="M51" s="439" t="s">
        <v>76</v>
      </c>
      <c r="N51" s="440" t="s">
        <v>77</v>
      </c>
      <c r="O51" s="441" t="s">
        <v>78</v>
      </c>
      <c r="P51" s="445" t="s">
        <v>79</v>
      </c>
      <c r="Q51" s="446" t="s">
        <v>80</v>
      </c>
      <c r="R51" s="447" t="s">
        <v>81</v>
      </c>
      <c r="S51" s="447" t="s">
        <v>82</v>
      </c>
      <c r="T51" s="447" t="s">
        <v>83</v>
      </c>
      <c r="U51" s="130"/>
      <c r="V51" s="131" t="s">
        <v>84</v>
      </c>
      <c r="W51" s="132" t="s">
        <v>85</v>
      </c>
      <c r="AA51" s="547"/>
    </row>
    <row r="52" spans="1:27" ht="16" x14ac:dyDescent="0.35">
      <c r="A52">
        <v>1</v>
      </c>
      <c r="B52" s="434" t="str">
        <f t="shared" ref="B52:B67" si="1">E52&amp;"."&amp;A52</f>
        <v>1.1</v>
      </c>
      <c r="C52" s="134">
        <v>1.1000000000000001</v>
      </c>
      <c r="D52" s="20">
        <v>1</v>
      </c>
      <c r="E52" s="432">
        <v>1</v>
      </c>
      <c r="F52" s="341" t="s">
        <v>86</v>
      </c>
      <c r="G52" s="322">
        <v>1</v>
      </c>
      <c r="H52" s="124" t="s">
        <v>87</v>
      </c>
      <c r="I52" s="124"/>
      <c r="J52" s="339">
        <v>25</v>
      </c>
      <c r="K52" s="189">
        <v>1</v>
      </c>
      <c r="L52" s="125">
        <v>1</v>
      </c>
      <c r="M52" s="352" t="s">
        <v>88</v>
      </c>
      <c r="N52" s="350">
        <v>1</v>
      </c>
      <c r="O52" s="135" t="s">
        <v>89</v>
      </c>
      <c r="P52" s="135"/>
      <c r="Q52" s="339">
        <v>25</v>
      </c>
      <c r="R52" s="548" t="s">
        <v>90</v>
      </c>
      <c r="S52" s="133"/>
      <c r="T52" s="133"/>
      <c r="U52" s="133"/>
      <c r="V52" s="133"/>
      <c r="W52" s="133"/>
      <c r="AA52" s="547" t="s">
        <v>91</v>
      </c>
    </row>
    <row r="53" spans="1:27" ht="16" x14ac:dyDescent="0.35">
      <c r="A53">
        <v>2</v>
      </c>
      <c r="B53" s="435" t="str">
        <f t="shared" si="1"/>
        <v>1.2</v>
      </c>
      <c r="C53" s="17">
        <v>1.2</v>
      </c>
      <c r="D53" s="25">
        <v>1</v>
      </c>
      <c r="E53" s="187">
        <v>1</v>
      </c>
      <c r="F53" s="342" t="s">
        <v>92</v>
      </c>
      <c r="G53" s="323">
        <v>1</v>
      </c>
      <c r="H53" s="123" t="s">
        <v>93</v>
      </c>
      <c r="I53" s="136"/>
      <c r="J53" s="174">
        <v>25</v>
      </c>
      <c r="K53" s="549">
        <v>1</v>
      </c>
      <c r="L53" s="550">
        <v>1</v>
      </c>
      <c r="M53" s="342" t="s">
        <v>756</v>
      </c>
      <c r="N53" s="323">
        <v>1</v>
      </c>
      <c r="O53" s="123" t="s">
        <v>93</v>
      </c>
      <c r="P53" s="136"/>
      <c r="Q53" s="174">
        <v>25</v>
      </c>
      <c r="R53" s="193"/>
      <c r="S53" s="2"/>
      <c r="T53" s="2"/>
      <c r="U53" s="2"/>
      <c r="V53" s="2"/>
      <c r="W53" s="2"/>
      <c r="AA53" s="547"/>
    </row>
    <row r="54" spans="1:27" ht="16" x14ac:dyDescent="0.35">
      <c r="A54">
        <v>3</v>
      </c>
      <c r="B54" s="435" t="str">
        <f t="shared" si="1"/>
        <v>1.3</v>
      </c>
      <c r="C54" s="17">
        <v>1.3</v>
      </c>
      <c r="D54" s="25">
        <v>1</v>
      </c>
      <c r="E54" s="187">
        <v>1</v>
      </c>
      <c r="F54" s="342" t="s">
        <v>94</v>
      </c>
      <c r="G54" s="323">
        <v>1</v>
      </c>
      <c r="H54" s="123" t="s">
        <v>95</v>
      </c>
      <c r="I54" s="136"/>
      <c r="J54" s="174">
        <v>25</v>
      </c>
      <c r="K54" s="549">
        <v>1</v>
      </c>
      <c r="L54" s="550">
        <v>1</v>
      </c>
      <c r="M54" s="342" t="s">
        <v>757</v>
      </c>
      <c r="N54" s="323">
        <v>1</v>
      </c>
      <c r="O54" s="123" t="s">
        <v>95</v>
      </c>
      <c r="P54" s="136"/>
      <c r="Q54" s="174">
        <v>25</v>
      </c>
      <c r="R54" s="193"/>
      <c r="S54" s="2"/>
      <c r="T54" s="2"/>
      <c r="U54" s="2"/>
      <c r="V54" s="2"/>
      <c r="W54" s="2"/>
      <c r="AA54" s="547"/>
    </row>
    <row r="55" spans="1:27" ht="16" x14ac:dyDescent="0.35">
      <c r="A55">
        <v>4</v>
      </c>
      <c r="B55" s="435" t="str">
        <f t="shared" si="1"/>
        <v>1.4</v>
      </c>
      <c r="C55" s="17">
        <v>1.4</v>
      </c>
      <c r="D55" s="25">
        <v>1</v>
      </c>
      <c r="E55" s="187">
        <v>1</v>
      </c>
      <c r="F55" s="343" t="s">
        <v>96</v>
      </c>
      <c r="G55" s="324">
        <v>1</v>
      </c>
      <c r="H55" s="122" t="s">
        <v>97</v>
      </c>
      <c r="I55" s="122"/>
      <c r="J55" s="174">
        <v>25</v>
      </c>
      <c r="K55" s="551">
        <v>1</v>
      </c>
      <c r="L55" s="552">
        <v>1</v>
      </c>
      <c r="M55" s="343" t="s">
        <v>96</v>
      </c>
      <c r="N55" s="324">
        <v>1</v>
      </c>
      <c r="O55" s="122" t="s">
        <v>97</v>
      </c>
      <c r="P55" s="122"/>
      <c r="Q55" s="174">
        <v>25</v>
      </c>
      <c r="R55" s="556" t="s">
        <v>100</v>
      </c>
      <c r="S55" s="2" t="s">
        <v>101</v>
      </c>
      <c r="T55" s="2"/>
      <c r="U55" s="2"/>
      <c r="V55" s="2"/>
      <c r="W55" s="2"/>
      <c r="AA55" s="547"/>
    </row>
    <row r="56" spans="1:27" ht="16" x14ac:dyDescent="0.35">
      <c r="A56">
        <v>5</v>
      </c>
      <c r="B56" s="435" t="str">
        <f t="shared" si="1"/>
        <v>1.5</v>
      </c>
      <c r="C56" s="17">
        <v>1.5</v>
      </c>
      <c r="D56" s="25">
        <v>2</v>
      </c>
      <c r="E56" s="187">
        <v>1</v>
      </c>
      <c r="F56" s="417" t="s">
        <v>102</v>
      </c>
      <c r="G56" s="418">
        <v>1</v>
      </c>
      <c r="H56" s="419" t="s">
        <v>103</v>
      </c>
      <c r="I56" s="419"/>
      <c r="J56" s="174">
        <v>25</v>
      </c>
      <c r="K56" s="557">
        <v>2</v>
      </c>
      <c r="L56" s="558">
        <v>1</v>
      </c>
      <c r="M56" s="417" t="s">
        <v>198</v>
      </c>
      <c r="N56" s="418">
        <v>1</v>
      </c>
      <c r="O56" s="419" t="s">
        <v>103</v>
      </c>
      <c r="P56" s="419"/>
      <c r="Q56" s="174">
        <v>25</v>
      </c>
      <c r="R56" s="556" t="s">
        <v>105</v>
      </c>
      <c r="S56" s="2"/>
      <c r="T56" s="2"/>
      <c r="U56" s="2"/>
      <c r="V56" s="2"/>
      <c r="W56" s="2"/>
      <c r="AA56" s="547"/>
    </row>
    <row r="57" spans="1:27" ht="16" x14ac:dyDescent="0.35">
      <c r="A57">
        <v>6</v>
      </c>
      <c r="B57" s="435" t="str">
        <f t="shared" si="1"/>
        <v>1.6</v>
      </c>
      <c r="C57" s="17">
        <v>1.6</v>
      </c>
      <c r="D57" s="25">
        <v>2</v>
      </c>
      <c r="E57" s="187">
        <v>1</v>
      </c>
      <c r="F57" s="417" t="s">
        <v>106</v>
      </c>
      <c r="G57" s="418">
        <v>1</v>
      </c>
      <c r="H57" s="419" t="s">
        <v>107</v>
      </c>
      <c r="I57" s="419"/>
      <c r="J57" s="176">
        <v>25</v>
      </c>
      <c r="K57" s="557">
        <v>2</v>
      </c>
      <c r="L57" s="558">
        <v>1</v>
      </c>
      <c r="M57" s="417" t="s">
        <v>758</v>
      </c>
      <c r="N57" s="418">
        <v>1</v>
      </c>
      <c r="O57" s="419" t="s">
        <v>107</v>
      </c>
      <c r="P57" s="419"/>
      <c r="Q57" s="176">
        <v>25</v>
      </c>
      <c r="R57" s="193" t="s">
        <v>108</v>
      </c>
      <c r="S57" s="2"/>
      <c r="T57" s="2"/>
      <c r="U57" s="2"/>
      <c r="V57" s="2"/>
      <c r="W57" s="2"/>
      <c r="AA57" s="547"/>
    </row>
    <row r="58" spans="1:27" ht="34.5" x14ac:dyDescent="0.35">
      <c r="A58">
        <v>7</v>
      </c>
      <c r="B58" s="435" t="str">
        <f t="shared" si="1"/>
        <v>1.7</v>
      </c>
      <c r="C58" s="17">
        <v>1.7</v>
      </c>
      <c r="D58" s="25">
        <v>2</v>
      </c>
      <c r="E58" s="187">
        <v>1</v>
      </c>
      <c r="F58" s="559" t="s">
        <v>109</v>
      </c>
      <c r="G58" s="560">
        <v>1</v>
      </c>
      <c r="H58" s="561" t="s">
        <v>110</v>
      </c>
      <c r="I58" s="561"/>
      <c r="J58" s="174">
        <v>25</v>
      </c>
      <c r="K58" s="549">
        <v>2</v>
      </c>
      <c r="L58" s="550">
        <v>1</v>
      </c>
      <c r="M58" s="559" t="s">
        <v>109</v>
      </c>
      <c r="N58" s="560">
        <v>1</v>
      </c>
      <c r="O58" s="561" t="s">
        <v>110</v>
      </c>
      <c r="P58" s="561"/>
      <c r="Q58" s="174">
        <v>25</v>
      </c>
      <c r="R58" s="562" t="s">
        <v>113</v>
      </c>
      <c r="S58" s="2" t="s">
        <v>114</v>
      </c>
      <c r="T58" s="2"/>
      <c r="U58" s="2"/>
      <c r="V58" s="2"/>
      <c r="W58" s="2"/>
      <c r="AA58" s="547"/>
    </row>
    <row r="59" spans="1:27" ht="16" x14ac:dyDescent="0.35">
      <c r="A59">
        <v>8</v>
      </c>
      <c r="B59" s="435" t="str">
        <f t="shared" si="1"/>
        <v>1.8</v>
      </c>
      <c r="C59" s="17">
        <v>1.8</v>
      </c>
      <c r="D59" s="25">
        <v>2</v>
      </c>
      <c r="E59" s="187">
        <v>1</v>
      </c>
      <c r="F59" s="342" t="s">
        <v>115</v>
      </c>
      <c r="G59" s="323">
        <v>1</v>
      </c>
      <c r="H59" s="123" t="s">
        <v>116</v>
      </c>
      <c r="I59" s="136"/>
      <c r="J59" s="174">
        <v>25</v>
      </c>
      <c r="K59" s="549">
        <v>2</v>
      </c>
      <c r="L59" s="550">
        <v>1</v>
      </c>
      <c r="M59" s="342" t="s">
        <v>761</v>
      </c>
      <c r="N59" s="323">
        <v>1</v>
      </c>
      <c r="O59" s="123" t="s">
        <v>116</v>
      </c>
      <c r="P59" s="136"/>
      <c r="Q59" s="174">
        <v>25</v>
      </c>
      <c r="R59" s="193"/>
      <c r="S59" s="2"/>
      <c r="T59" s="2"/>
      <c r="U59" s="2"/>
      <c r="V59" s="2"/>
      <c r="W59" s="2"/>
      <c r="AA59" s="547"/>
    </row>
    <row r="60" spans="1:27" ht="23" x14ac:dyDescent="0.35">
      <c r="A60">
        <v>1</v>
      </c>
      <c r="B60" s="435" t="str">
        <f t="shared" si="1"/>
        <v>2.1</v>
      </c>
      <c r="C60" s="17">
        <v>2.1</v>
      </c>
      <c r="D60" s="25">
        <v>3</v>
      </c>
      <c r="E60" s="187">
        <v>2</v>
      </c>
      <c r="F60" s="563" t="s">
        <v>117</v>
      </c>
      <c r="G60" s="564">
        <v>1</v>
      </c>
      <c r="H60" s="565" t="s">
        <v>118</v>
      </c>
      <c r="I60" s="565"/>
      <c r="J60" s="174">
        <v>25</v>
      </c>
      <c r="K60" s="551">
        <v>3</v>
      </c>
      <c r="L60" s="552">
        <v>2</v>
      </c>
      <c r="M60" s="563" t="s">
        <v>117</v>
      </c>
      <c r="N60" s="564">
        <v>1</v>
      </c>
      <c r="O60" s="565" t="s">
        <v>118</v>
      </c>
      <c r="P60" s="565"/>
      <c r="Q60" s="174">
        <v>25</v>
      </c>
      <c r="R60" s="562" t="s">
        <v>121</v>
      </c>
      <c r="S60" s="569" t="s">
        <v>122</v>
      </c>
      <c r="T60" s="2"/>
      <c r="U60" s="2"/>
      <c r="V60" s="2"/>
      <c r="W60" s="2"/>
    </row>
    <row r="61" spans="1:27" x14ac:dyDescent="0.35">
      <c r="A61">
        <v>2</v>
      </c>
      <c r="B61" s="435" t="str">
        <f t="shared" si="1"/>
        <v>2.2</v>
      </c>
      <c r="C61" s="17">
        <v>2.4</v>
      </c>
      <c r="D61" s="25">
        <v>3</v>
      </c>
      <c r="E61" s="187">
        <v>2</v>
      </c>
      <c r="F61" s="570" t="s">
        <v>134</v>
      </c>
      <c r="G61" s="571">
        <v>1</v>
      </c>
      <c r="H61" s="572" t="s">
        <v>135</v>
      </c>
      <c r="I61" s="572"/>
      <c r="J61" s="174">
        <v>25</v>
      </c>
      <c r="K61" s="557">
        <v>3</v>
      </c>
      <c r="L61" s="558">
        <v>2</v>
      </c>
      <c r="M61" s="570" t="s">
        <v>762</v>
      </c>
      <c r="N61" s="571">
        <v>1</v>
      </c>
      <c r="O61" s="572" t="s">
        <v>135</v>
      </c>
      <c r="P61" s="572"/>
      <c r="Q61" s="174">
        <v>25</v>
      </c>
      <c r="R61" s="193"/>
      <c r="S61" s="575"/>
      <c r="T61" s="2"/>
      <c r="U61" s="2"/>
      <c r="V61" s="2"/>
      <c r="W61" s="2"/>
    </row>
    <row r="62" spans="1:27" ht="23" x14ac:dyDescent="0.35">
      <c r="A62">
        <v>3</v>
      </c>
      <c r="B62" s="435" t="str">
        <f t="shared" si="1"/>
        <v>2.3</v>
      </c>
      <c r="C62" s="17">
        <v>2.2000000000000002</v>
      </c>
      <c r="D62" s="25">
        <v>3</v>
      </c>
      <c r="E62" s="187">
        <v>2</v>
      </c>
      <c r="F62" s="563" t="s">
        <v>123</v>
      </c>
      <c r="G62" s="564">
        <v>1</v>
      </c>
      <c r="H62" s="565" t="s">
        <v>124</v>
      </c>
      <c r="I62" s="565"/>
      <c r="J62" s="174">
        <v>25</v>
      </c>
      <c r="K62" s="190">
        <v>4</v>
      </c>
      <c r="L62" s="138">
        <v>2</v>
      </c>
      <c r="M62" s="563" t="s">
        <v>123</v>
      </c>
      <c r="N62" s="564">
        <v>1</v>
      </c>
      <c r="O62" s="565" t="s">
        <v>124</v>
      </c>
      <c r="P62" s="565"/>
      <c r="Q62" s="174">
        <v>25</v>
      </c>
      <c r="R62" s="562" t="s">
        <v>719</v>
      </c>
      <c r="S62" s="569" t="s">
        <v>101</v>
      </c>
      <c r="T62" s="2"/>
      <c r="U62" s="2"/>
      <c r="V62" s="2"/>
      <c r="W62" s="2"/>
    </row>
    <row r="63" spans="1:27" x14ac:dyDescent="0.35">
      <c r="A63">
        <v>4</v>
      </c>
      <c r="B63" s="435" t="str">
        <f t="shared" si="1"/>
        <v>2.4</v>
      </c>
      <c r="C63" s="17">
        <v>2.2999999999999998</v>
      </c>
      <c r="D63" s="25">
        <v>3</v>
      </c>
      <c r="E63" s="187">
        <v>2</v>
      </c>
      <c r="F63" s="576" t="s">
        <v>128</v>
      </c>
      <c r="G63" s="577">
        <v>1</v>
      </c>
      <c r="H63" s="578" t="s">
        <v>129</v>
      </c>
      <c r="I63" s="578"/>
      <c r="J63" s="174">
        <v>25</v>
      </c>
      <c r="K63" s="190">
        <v>3</v>
      </c>
      <c r="L63" s="552">
        <v>2</v>
      </c>
      <c r="M63" s="576" t="s">
        <v>128</v>
      </c>
      <c r="N63" s="577">
        <v>1</v>
      </c>
      <c r="O63" s="578" t="s">
        <v>129</v>
      </c>
      <c r="P63" s="578"/>
      <c r="Q63" s="174">
        <v>25</v>
      </c>
      <c r="R63" s="193" t="s">
        <v>700</v>
      </c>
      <c r="S63" s="575" t="s">
        <v>133</v>
      </c>
      <c r="T63" s="2"/>
      <c r="U63" s="2"/>
      <c r="V63" s="2"/>
      <c r="W63" s="2"/>
    </row>
    <row r="64" spans="1:27" x14ac:dyDescent="0.35">
      <c r="A64">
        <v>5</v>
      </c>
      <c r="B64" s="435" t="str">
        <f t="shared" si="1"/>
        <v>2.5</v>
      </c>
      <c r="C64" s="17">
        <v>2.6</v>
      </c>
      <c r="D64" s="25">
        <v>4</v>
      </c>
      <c r="E64" s="187">
        <v>2</v>
      </c>
      <c r="F64" s="579" t="s">
        <v>141</v>
      </c>
      <c r="G64" s="580">
        <v>1</v>
      </c>
      <c r="H64" s="581" t="s">
        <v>142</v>
      </c>
      <c r="I64" s="423"/>
      <c r="J64" s="174">
        <v>25</v>
      </c>
      <c r="K64" s="109">
        <v>3</v>
      </c>
      <c r="L64" s="104">
        <v>2</v>
      </c>
      <c r="M64" s="579" t="s">
        <v>141</v>
      </c>
      <c r="N64" s="580">
        <v>1</v>
      </c>
      <c r="O64" s="581" t="s">
        <v>142</v>
      </c>
      <c r="P64" s="423"/>
      <c r="Q64" s="174">
        <v>25</v>
      </c>
      <c r="R64" s="193" t="s">
        <v>718</v>
      </c>
      <c r="S64" s="2"/>
      <c r="T64" s="2"/>
      <c r="U64" s="569"/>
      <c r="V64" s="569"/>
      <c r="W64" s="569"/>
    </row>
    <row r="65" spans="1:23" x14ac:dyDescent="0.35">
      <c r="A65">
        <v>6</v>
      </c>
      <c r="B65" s="435" t="str">
        <f t="shared" si="1"/>
        <v>2.6</v>
      </c>
      <c r="C65" s="17">
        <v>2.5</v>
      </c>
      <c r="D65" s="25">
        <v>4</v>
      </c>
      <c r="E65" s="187">
        <v>2</v>
      </c>
      <c r="F65" s="421" t="s">
        <v>137</v>
      </c>
      <c r="G65" s="422">
        <v>1</v>
      </c>
      <c r="H65" s="423" t="s">
        <v>138</v>
      </c>
      <c r="I65" s="423"/>
      <c r="J65" s="174">
        <v>25</v>
      </c>
      <c r="K65" s="109">
        <v>4</v>
      </c>
      <c r="L65" s="104">
        <v>2</v>
      </c>
      <c r="M65" s="421" t="s">
        <v>763</v>
      </c>
      <c r="N65" s="422">
        <v>1</v>
      </c>
      <c r="O65" s="423" t="s">
        <v>138</v>
      </c>
      <c r="P65" s="423"/>
      <c r="Q65" s="174">
        <v>25</v>
      </c>
      <c r="R65" s="193" t="s">
        <v>701</v>
      </c>
      <c r="S65" s="2"/>
      <c r="T65" s="2"/>
      <c r="U65" s="569"/>
      <c r="V65" s="569"/>
      <c r="W65" s="569"/>
    </row>
    <row r="66" spans="1:23" x14ac:dyDescent="0.35">
      <c r="A66">
        <v>7</v>
      </c>
      <c r="B66" s="435" t="str">
        <f t="shared" si="1"/>
        <v>2.7</v>
      </c>
      <c r="C66" s="17">
        <v>2.7</v>
      </c>
      <c r="D66" s="25">
        <v>4</v>
      </c>
      <c r="E66" s="187">
        <v>2</v>
      </c>
      <c r="F66" s="582" t="s">
        <v>733</v>
      </c>
      <c r="G66" s="573"/>
      <c r="H66" s="574" t="s">
        <v>732</v>
      </c>
      <c r="I66" s="574"/>
      <c r="J66" s="583">
        <v>25</v>
      </c>
      <c r="K66" s="557">
        <v>4</v>
      </c>
      <c r="L66" s="558">
        <v>2</v>
      </c>
      <c r="M66" s="582" t="s">
        <v>764</v>
      </c>
      <c r="N66" s="573"/>
      <c r="O66" s="574" t="s">
        <v>732</v>
      </c>
      <c r="P66" s="574"/>
      <c r="Q66" s="174">
        <v>25</v>
      </c>
      <c r="R66" s="193"/>
      <c r="S66" s="569"/>
      <c r="T66" s="2"/>
      <c r="U66" s="569"/>
      <c r="V66" s="569"/>
      <c r="W66" s="569"/>
    </row>
    <row r="67" spans="1:23" x14ac:dyDescent="0.35">
      <c r="A67">
        <v>8</v>
      </c>
      <c r="B67" s="435" t="str">
        <f t="shared" si="1"/>
        <v>2.8</v>
      </c>
      <c r="C67" s="17">
        <v>2.8</v>
      </c>
      <c r="D67" s="25">
        <v>4</v>
      </c>
      <c r="E67" s="187">
        <v>2</v>
      </c>
      <c r="F67" s="576" t="s">
        <v>150</v>
      </c>
      <c r="G67" s="577">
        <v>1</v>
      </c>
      <c r="H67" s="578" t="s">
        <v>151</v>
      </c>
      <c r="I67" s="426"/>
      <c r="J67" s="174">
        <v>25</v>
      </c>
      <c r="K67" s="551">
        <v>4</v>
      </c>
      <c r="L67" s="552">
        <v>2</v>
      </c>
      <c r="M67" s="576" t="s">
        <v>150</v>
      </c>
      <c r="N67" s="577">
        <v>1</v>
      </c>
      <c r="O67" s="578" t="s">
        <v>151</v>
      </c>
      <c r="P67" s="426"/>
      <c r="Q67" s="174">
        <v>25</v>
      </c>
      <c r="R67" s="193" t="s">
        <v>704</v>
      </c>
      <c r="S67" s="575" t="s">
        <v>133</v>
      </c>
      <c r="T67" s="2"/>
    </row>
    <row r="68" spans="1:23" x14ac:dyDescent="0.35">
      <c r="A68">
        <v>1</v>
      </c>
      <c r="B68" s="584" t="s">
        <v>685</v>
      </c>
      <c r="C68" s="585">
        <v>3.1</v>
      </c>
      <c r="D68" s="25">
        <v>5</v>
      </c>
      <c r="E68" s="187">
        <v>3</v>
      </c>
      <c r="F68" s="579" t="s">
        <v>673</v>
      </c>
      <c r="G68" s="580">
        <v>1</v>
      </c>
      <c r="H68" s="581" t="s">
        <v>607</v>
      </c>
      <c r="I68" s="581"/>
      <c r="J68" s="174">
        <v>25</v>
      </c>
      <c r="K68" s="549">
        <v>5</v>
      </c>
      <c r="L68" s="550">
        <v>3</v>
      </c>
      <c r="M68" s="579" t="s">
        <v>673</v>
      </c>
      <c r="N68" s="580">
        <v>1</v>
      </c>
      <c r="O68" s="581" t="s">
        <v>607</v>
      </c>
      <c r="P68" s="581"/>
      <c r="Q68" s="174">
        <v>25</v>
      </c>
      <c r="R68" s="556" t="s">
        <v>711</v>
      </c>
      <c r="S68" s="569"/>
      <c r="T68" s="2"/>
    </row>
    <row r="69" spans="1:23" x14ac:dyDescent="0.35">
      <c r="A69">
        <v>2</v>
      </c>
      <c r="B69" s="584" t="s">
        <v>686</v>
      </c>
      <c r="C69" s="585">
        <v>3.2</v>
      </c>
      <c r="D69" s="25">
        <v>5</v>
      </c>
      <c r="E69" s="187">
        <v>3</v>
      </c>
      <c r="F69" s="556" t="s">
        <v>674</v>
      </c>
      <c r="G69" s="573">
        <v>1</v>
      </c>
      <c r="H69" s="574" t="s">
        <v>675</v>
      </c>
      <c r="I69" s="587"/>
      <c r="J69" s="174">
        <v>25</v>
      </c>
      <c r="K69" s="109">
        <v>5</v>
      </c>
      <c r="L69" s="104">
        <v>3</v>
      </c>
      <c r="M69" s="556" t="s">
        <v>765</v>
      </c>
      <c r="N69" s="573">
        <v>1</v>
      </c>
      <c r="O69" s="574" t="s">
        <v>675</v>
      </c>
      <c r="P69" s="587"/>
      <c r="Q69" s="174">
        <v>25</v>
      </c>
      <c r="R69" s="193"/>
      <c r="S69" s="2"/>
      <c r="T69" s="2"/>
    </row>
    <row r="70" spans="1:23" x14ac:dyDescent="0.35">
      <c r="A70">
        <v>3</v>
      </c>
      <c r="B70" s="584" t="s">
        <v>687</v>
      </c>
      <c r="C70" s="585">
        <v>3.3</v>
      </c>
      <c r="D70" s="25">
        <v>5</v>
      </c>
      <c r="E70" s="187">
        <v>3</v>
      </c>
      <c r="F70" s="588" t="s">
        <v>457</v>
      </c>
      <c r="G70" s="589">
        <v>1</v>
      </c>
      <c r="H70" s="590" t="s">
        <v>676</v>
      </c>
      <c r="I70" s="590"/>
      <c r="J70" s="174">
        <v>25</v>
      </c>
      <c r="K70" s="549">
        <v>5</v>
      </c>
      <c r="L70" s="550">
        <v>3</v>
      </c>
      <c r="M70" s="588" t="s">
        <v>766</v>
      </c>
      <c r="N70" s="589">
        <v>1</v>
      </c>
      <c r="O70" s="590" t="s">
        <v>676</v>
      </c>
      <c r="P70" s="590"/>
      <c r="Q70" s="174">
        <v>25</v>
      </c>
      <c r="R70" s="193" t="s">
        <v>701</v>
      </c>
      <c r="S70" s="569"/>
      <c r="T70" s="2"/>
    </row>
    <row r="71" spans="1:23" x14ac:dyDescent="0.35">
      <c r="A71">
        <v>4</v>
      </c>
      <c r="B71" s="584" t="s">
        <v>688</v>
      </c>
      <c r="C71" s="585">
        <v>3.4</v>
      </c>
      <c r="D71" s="25">
        <v>5</v>
      </c>
      <c r="E71" s="187">
        <v>3</v>
      </c>
      <c r="F71" s="582" t="s">
        <v>734</v>
      </c>
      <c r="G71" s="573"/>
      <c r="H71" s="574" t="s">
        <v>732</v>
      </c>
      <c r="I71" s="590"/>
      <c r="J71" s="174">
        <v>25</v>
      </c>
      <c r="K71" s="549">
        <v>7</v>
      </c>
      <c r="L71" s="550">
        <v>4</v>
      </c>
      <c r="M71" s="582" t="s">
        <v>734</v>
      </c>
      <c r="N71" s="573"/>
      <c r="O71" s="574" t="s">
        <v>732</v>
      </c>
      <c r="P71" s="590"/>
      <c r="Q71" s="174">
        <v>25</v>
      </c>
      <c r="R71" s="556" t="s">
        <v>717</v>
      </c>
      <c r="S71" s="569"/>
      <c r="T71" s="2"/>
    </row>
    <row r="72" spans="1:23" x14ac:dyDescent="0.35">
      <c r="A72">
        <v>5</v>
      </c>
      <c r="B72" s="584" t="s">
        <v>689</v>
      </c>
      <c r="C72" s="585">
        <v>3.6</v>
      </c>
      <c r="D72" s="25">
        <v>6</v>
      </c>
      <c r="E72" s="187">
        <v>3</v>
      </c>
      <c r="F72" s="344" t="s">
        <v>541</v>
      </c>
      <c r="G72" s="327">
        <v>2</v>
      </c>
      <c r="H72" s="146" t="s">
        <v>679</v>
      </c>
      <c r="I72" s="587"/>
      <c r="J72" s="174">
        <v>25</v>
      </c>
      <c r="K72" s="190">
        <v>5</v>
      </c>
      <c r="L72" s="138">
        <v>3</v>
      </c>
      <c r="M72" s="344" t="s">
        <v>541</v>
      </c>
      <c r="N72" s="327">
        <v>2</v>
      </c>
      <c r="O72" s="146" t="s">
        <v>679</v>
      </c>
      <c r="P72" s="587"/>
      <c r="Q72" s="174">
        <v>25</v>
      </c>
      <c r="R72" s="556" t="s">
        <v>716</v>
      </c>
      <c r="S72" s="2" t="s">
        <v>114</v>
      </c>
      <c r="T72" s="2"/>
    </row>
    <row r="73" spans="1:23" x14ac:dyDescent="0.35">
      <c r="A73">
        <v>6</v>
      </c>
      <c r="B73" s="584" t="s">
        <v>690</v>
      </c>
      <c r="C73" s="585">
        <v>3.5</v>
      </c>
      <c r="D73" s="591">
        <v>6</v>
      </c>
      <c r="E73" s="592">
        <v>3</v>
      </c>
      <c r="F73" s="556" t="s">
        <v>677</v>
      </c>
      <c r="G73" s="573">
        <v>2</v>
      </c>
      <c r="H73" s="574" t="s">
        <v>678</v>
      </c>
      <c r="I73" s="574"/>
      <c r="J73" s="593">
        <v>25</v>
      </c>
      <c r="K73" s="549">
        <v>6</v>
      </c>
      <c r="L73" s="550">
        <v>3</v>
      </c>
      <c r="M73" s="556" t="s">
        <v>767</v>
      </c>
      <c r="N73" s="573">
        <v>2</v>
      </c>
      <c r="O73" s="574" t="s">
        <v>678</v>
      </c>
      <c r="P73" s="574"/>
      <c r="Q73" s="593">
        <v>25</v>
      </c>
      <c r="R73" s="556"/>
      <c r="S73" s="2"/>
      <c r="T73" s="2"/>
    </row>
    <row r="74" spans="1:23" x14ac:dyDescent="0.35">
      <c r="A74">
        <v>7</v>
      </c>
      <c r="B74" s="584" t="s">
        <v>691</v>
      </c>
      <c r="C74" s="585">
        <v>3.7</v>
      </c>
      <c r="D74" s="25">
        <v>6</v>
      </c>
      <c r="E74" s="187">
        <v>3</v>
      </c>
      <c r="F74" s="594" t="s">
        <v>160</v>
      </c>
      <c r="G74" s="595">
        <v>1</v>
      </c>
      <c r="H74" s="596" t="s">
        <v>161</v>
      </c>
      <c r="I74" s="596"/>
      <c r="J74" s="174">
        <v>25</v>
      </c>
      <c r="K74" s="549">
        <v>6</v>
      </c>
      <c r="L74" s="550">
        <v>3</v>
      </c>
      <c r="M74" s="594" t="s">
        <v>768</v>
      </c>
      <c r="N74" s="595">
        <v>1</v>
      </c>
      <c r="O74" s="596" t="s">
        <v>161</v>
      </c>
      <c r="P74" s="596"/>
      <c r="Q74" s="174">
        <v>25</v>
      </c>
      <c r="R74" s="193" t="s">
        <v>162</v>
      </c>
      <c r="S74" s="2"/>
      <c r="T74" s="2"/>
    </row>
    <row r="75" spans="1:23" x14ac:dyDescent="0.35">
      <c r="A75">
        <v>8</v>
      </c>
      <c r="B75" s="584" t="s">
        <v>692</v>
      </c>
      <c r="C75" s="585">
        <v>3.8</v>
      </c>
      <c r="D75" s="25">
        <v>6</v>
      </c>
      <c r="E75" s="187">
        <v>3</v>
      </c>
      <c r="F75" s="576" t="s">
        <v>680</v>
      </c>
      <c r="G75" s="577">
        <v>1</v>
      </c>
      <c r="H75" s="578" t="s">
        <v>610</v>
      </c>
      <c r="I75" s="587"/>
      <c r="J75" s="174">
        <v>25</v>
      </c>
      <c r="K75" s="551">
        <v>6</v>
      </c>
      <c r="L75" s="552">
        <v>3</v>
      </c>
      <c r="M75" s="576" t="s">
        <v>680</v>
      </c>
      <c r="N75" s="577">
        <v>1</v>
      </c>
      <c r="O75" s="578" t="s">
        <v>610</v>
      </c>
      <c r="P75" s="587"/>
      <c r="Q75" s="174">
        <v>25</v>
      </c>
      <c r="R75" s="193" t="s">
        <v>712</v>
      </c>
      <c r="S75" s="575" t="s">
        <v>133</v>
      </c>
      <c r="T75" s="2"/>
    </row>
    <row r="76" spans="1:23" x14ac:dyDescent="0.35">
      <c r="A76">
        <v>1</v>
      </c>
      <c r="B76" s="584" t="s">
        <v>693</v>
      </c>
      <c r="C76" s="585">
        <v>4.2</v>
      </c>
      <c r="D76" s="25">
        <v>7</v>
      </c>
      <c r="E76" s="187">
        <v>4</v>
      </c>
      <c r="F76" s="579" t="s">
        <v>683</v>
      </c>
      <c r="G76" s="580">
        <v>3</v>
      </c>
      <c r="H76" s="581" t="s">
        <v>684</v>
      </c>
      <c r="I76" s="587"/>
      <c r="J76" s="174">
        <v>25</v>
      </c>
      <c r="K76" s="109">
        <v>6</v>
      </c>
      <c r="L76" s="104">
        <v>3</v>
      </c>
      <c r="M76" s="586" t="s">
        <v>755</v>
      </c>
      <c r="N76" s="580">
        <v>3</v>
      </c>
      <c r="O76" s="581" t="s">
        <v>684</v>
      </c>
      <c r="P76" s="572"/>
      <c r="Q76" s="174">
        <v>25</v>
      </c>
      <c r="R76" s="193"/>
      <c r="S76" s="569"/>
      <c r="T76" s="2"/>
    </row>
    <row r="77" spans="1:23" x14ac:dyDescent="0.35">
      <c r="A77">
        <v>2</v>
      </c>
      <c r="B77" s="584" t="s">
        <v>694</v>
      </c>
      <c r="C77" s="585">
        <v>4.0999999999999996</v>
      </c>
      <c r="D77" s="25">
        <v>7</v>
      </c>
      <c r="E77" s="187">
        <v>4</v>
      </c>
      <c r="F77" s="579" t="s">
        <v>681</v>
      </c>
      <c r="G77" s="580">
        <v>1</v>
      </c>
      <c r="H77" s="581" t="s">
        <v>682</v>
      </c>
      <c r="I77" s="587"/>
      <c r="J77" s="174">
        <v>25</v>
      </c>
      <c r="K77" s="109">
        <v>7</v>
      </c>
      <c r="L77" s="104">
        <v>4</v>
      </c>
      <c r="M77" s="586" t="s">
        <v>709</v>
      </c>
      <c r="N77" s="580">
        <v>2</v>
      </c>
      <c r="O77" s="581" t="s">
        <v>708</v>
      </c>
      <c r="P77" s="39"/>
      <c r="Q77" s="174">
        <v>25</v>
      </c>
      <c r="R77" s="193" t="s">
        <v>711</v>
      </c>
      <c r="S77" s="2"/>
      <c r="T77" s="2"/>
    </row>
    <row r="78" spans="1:23" x14ac:dyDescent="0.35">
      <c r="A78">
        <v>3</v>
      </c>
      <c r="B78" s="584" t="s">
        <v>695</v>
      </c>
      <c r="C78" s="585">
        <v>4.3</v>
      </c>
      <c r="D78" s="25">
        <v>7</v>
      </c>
      <c r="E78" s="187">
        <v>4</v>
      </c>
      <c r="F78" s="594" t="s">
        <v>183</v>
      </c>
      <c r="G78" s="595">
        <v>1</v>
      </c>
      <c r="H78" s="596" t="s">
        <v>184</v>
      </c>
      <c r="I78" s="574"/>
      <c r="J78" s="174">
        <v>25</v>
      </c>
      <c r="K78" s="109">
        <v>7</v>
      </c>
      <c r="L78" s="104">
        <v>4</v>
      </c>
      <c r="M78" s="597" t="s">
        <v>183</v>
      </c>
      <c r="N78" s="598">
        <v>1</v>
      </c>
      <c r="O78" s="596" t="s">
        <v>184</v>
      </c>
      <c r="P78" s="599"/>
      <c r="Q78" s="174">
        <v>25</v>
      </c>
      <c r="R78" s="193" t="s">
        <v>162</v>
      </c>
      <c r="S78" s="569"/>
      <c r="T78" s="2"/>
    </row>
    <row r="79" spans="1:23" x14ac:dyDescent="0.35">
      <c r="A79">
        <v>4</v>
      </c>
      <c r="B79" s="584" t="s">
        <v>696</v>
      </c>
      <c r="C79" s="585">
        <v>4.4000000000000004</v>
      </c>
      <c r="D79" s="591">
        <v>7</v>
      </c>
      <c r="E79" s="592">
        <v>4</v>
      </c>
      <c r="F79" s="582" t="s">
        <v>735</v>
      </c>
      <c r="G79" s="573"/>
      <c r="H79" s="574" t="s">
        <v>732</v>
      </c>
      <c r="I79" s="574"/>
      <c r="J79" s="593">
        <v>25</v>
      </c>
      <c r="K79" s="549">
        <v>7</v>
      </c>
      <c r="L79" s="550">
        <v>4</v>
      </c>
      <c r="M79" s="582" t="s">
        <v>735</v>
      </c>
      <c r="N79" s="573"/>
      <c r="O79" s="574" t="s">
        <v>732</v>
      </c>
      <c r="P79" s="572"/>
      <c r="Q79" s="593">
        <v>25</v>
      </c>
      <c r="R79" s="193"/>
      <c r="S79" s="2"/>
      <c r="T79" s="2"/>
    </row>
    <row r="80" spans="1:23" x14ac:dyDescent="0.35">
      <c r="A80">
        <v>5</v>
      </c>
      <c r="B80" s="584" t="s">
        <v>697</v>
      </c>
      <c r="C80" s="585">
        <v>4.5</v>
      </c>
      <c r="D80" s="25">
        <v>8</v>
      </c>
      <c r="E80" s="187">
        <v>4</v>
      </c>
      <c r="F80" s="594" t="s">
        <v>186</v>
      </c>
      <c r="G80" s="595">
        <v>1</v>
      </c>
      <c r="H80" s="123" t="s">
        <v>187</v>
      </c>
      <c r="I80" s="574"/>
      <c r="J80" s="174">
        <v>100</v>
      </c>
      <c r="K80" s="109">
        <v>8</v>
      </c>
      <c r="L80" s="104">
        <v>4</v>
      </c>
      <c r="M80" s="342" t="s">
        <v>186</v>
      </c>
      <c r="N80" s="323">
        <v>1</v>
      </c>
      <c r="O80" s="123" t="s">
        <v>187</v>
      </c>
      <c r="P80" s="572"/>
      <c r="Q80" s="174">
        <v>100</v>
      </c>
      <c r="R80" s="193" t="s">
        <v>189</v>
      </c>
      <c r="S80" s="569"/>
      <c r="T80" s="2"/>
    </row>
    <row r="81" spans="1:27" x14ac:dyDescent="0.35">
      <c r="D81" s="45"/>
      <c r="E81" s="164"/>
      <c r="F81" s="45"/>
      <c r="G81" s="164"/>
      <c r="J81" s="173"/>
      <c r="K81" s="45"/>
      <c r="M81" s="45"/>
      <c r="N81" s="164"/>
      <c r="Q81" s="173"/>
      <c r="R81" s="45"/>
    </row>
    <row r="82" spans="1:27" s="50" customFormat="1" x14ac:dyDescent="0.35">
      <c r="A82" s="543" t="s">
        <v>754</v>
      </c>
      <c r="B82" s="544"/>
      <c r="C82" s="545" t="s">
        <v>753</v>
      </c>
      <c r="D82" s="127" t="s">
        <v>63</v>
      </c>
      <c r="E82" s="127"/>
      <c r="F82" s="127"/>
      <c r="G82" s="128"/>
      <c r="H82" s="128"/>
      <c r="I82" s="128"/>
      <c r="J82" s="49"/>
      <c r="K82" s="129">
        <v>2026</v>
      </c>
      <c r="L82" s="127" t="s">
        <v>64</v>
      </c>
      <c r="M82" s="127"/>
      <c r="N82" s="49"/>
      <c r="O82" s="128"/>
      <c r="P82" s="128"/>
      <c r="Q82" s="49"/>
      <c r="R82" s="192"/>
      <c r="S82" s="128"/>
      <c r="T82" s="128"/>
      <c r="U82" s="546"/>
      <c r="V82" s="546"/>
      <c r="W82" s="546"/>
    </row>
    <row r="83" spans="1:27" s="51" customFormat="1" ht="23" x14ac:dyDescent="0.25">
      <c r="B83" s="57" t="s">
        <v>65</v>
      </c>
      <c r="C83" s="436" t="s">
        <v>66</v>
      </c>
      <c r="D83" s="437" t="s">
        <v>67</v>
      </c>
      <c r="E83" s="438" t="s">
        <v>68</v>
      </c>
      <c r="F83" s="439" t="s">
        <v>69</v>
      </c>
      <c r="G83" s="440" t="s">
        <v>70</v>
      </c>
      <c r="H83" s="441" t="s">
        <v>71</v>
      </c>
      <c r="I83" s="442" t="s">
        <v>72</v>
      </c>
      <c r="J83" s="443" t="s">
        <v>73</v>
      </c>
      <c r="K83" s="444" t="s">
        <v>74</v>
      </c>
      <c r="L83" s="436" t="s">
        <v>75</v>
      </c>
      <c r="M83" s="439" t="s">
        <v>76</v>
      </c>
      <c r="N83" s="440" t="s">
        <v>77</v>
      </c>
      <c r="O83" s="441" t="s">
        <v>78</v>
      </c>
      <c r="P83" s="445" t="s">
        <v>79</v>
      </c>
      <c r="Q83" s="446" t="s">
        <v>80</v>
      </c>
      <c r="R83" s="447" t="s">
        <v>81</v>
      </c>
      <c r="S83" s="447" t="s">
        <v>82</v>
      </c>
      <c r="T83" s="447" t="s">
        <v>83</v>
      </c>
      <c r="U83" s="130"/>
      <c r="V83" s="131" t="s">
        <v>84</v>
      </c>
      <c r="W83" s="132" t="s">
        <v>85</v>
      </c>
      <c r="AA83" s="547"/>
    </row>
    <row r="84" spans="1:27" ht="16" x14ac:dyDescent="0.35">
      <c r="A84">
        <v>1</v>
      </c>
      <c r="B84" s="434" t="str">
        <f t="shared" ref="B84:B99" si="2">E84&amp;"."&amp;A84</f>
        <v>1.1</v>
      </c>
      <c r="C84" s="134">
        <v>1.1000000000000001</v>
      </c>
      <c r="D84" s="20">
        <v>1</v>
      </c>
      <c r="E84" s="432">
        <v>1</v>
      </c>
      <c r="F84" s="341" t="s">
        <v>86</v>
      </c>
      <c r="G84" s="322">
        <v>1</v>
      </c>
      <c r="H84" s="124" t="s">
        <v>87</v>
      </c>
      <c r="I84" s="124"/>
      <c r="J84" s="339">
        <v>25</v>
      </c>
      <c r="K84" s="189">
        <v>1</v>
      </c>
      <c r="L84" s="125">
        <v>1</v>
      </c>
      <c r="M84" s="352" t="s">
        <v>88</v>
      </c>
      <c r="N84" s="350">
        <v>1</v>
      </c>
      <c r="O84" s="135" t="s">
        <v>89</v>
      </c>
      <c r="P84" s="135"/>
      <c r="Q84" s="339">
        <v>25</v>
      </c>
      <c r="R84" s="548" t="s">
        <v>90</v>
      </c>
      <c r="S84" s="133"/>
      <c r="T84" s="133"/>
      <c r="U84" s="133"/>
      <c r="V84" s="133"/>
      <c r="W84" s="133"/>
      <c r="AA84" s="547" t="s">
        <v>91</v>
      </c>
    </row>
    <row r="85" spans="1:27" ht="16" x14ac:dyDescent="0.35">
      <c r="A85">
        <v>2</v>
      </c>
      <c r="B85" s="435" t="str">
        <f t="shared" si="2"/>
        <v>1.2</v>
      </c>
      <c r="C85" s="17">
        <v>1.2</v>
      </c>
      <c r="D85" s="25">
        <v>1</v>
      </c>
      <c r="E85" s="187">
        <v>1</v>
      </c>
      <c r="F85" s="342" t="s">
        <v>92</v>
      </c>
      <c r="G85" s="323">
        <v>1</v>
      </c>
      <c r="H85" s="123" t="s">
        <v>93</v>
      </c>
      <c r="I85" s="136"/>
      <c r="J85" s="174">
        <v>25</v>
      </c>
      <c r="K85" s="549">
        <v>1</v>
      </c>
      <c r="L85" s="550">
        <v>1</v>
      </c>
      <c r="M85" s="342" t="s">
        <v>92</v>
      </c>
      <c r="N85" s="323">
        <v>1</v>
      </c>
      <c r="O85" s="123" t="s">
        <v>93</v>
      </c>
      <c r="P85" s="136"/>
      <c r="Q85" s="174">
        <v>25</v>
      </c>
      <c r="R85" s="193"/>
      <c r="S85" s="2"/>
      <c r="T85" s="2"/>
      <c r="U85" s="2"/>
      <c r="V85" s="2"/>
      <c r="W85" s="2"/>
      <c r="AA85" s="547"/>
    </row>
    <row r="86" spans="1:27" ht="16" x14ac:dyDescent="0.35">
      <c r="A86">
        <v>3</v>
      </c>
      <c r="B86" s="435" t="str">
        <f t="shared" si="2"/>
        <v>1.3</v>
      </c>
      <c r="C86" s="17">
        <v>1.3</v>
      </c>
      <c r="D86" s="25">
        <v>1</v>
      </c>
      <c r="E86" s="187">
        <v>1</v>
      </c>
      <c r="F86" s="342" t="s">
        <v>94</v>
      </c>
      <c r="G86" s="323">
        <v>1</v>
      </c>
      <c r="H86" s="123" t="s">
        <v>95</v>
      </c>
      <c r="I86" s="136"/>
      <c r="J86" s="174">
        <v>25</v>
      </c>
      <c r="K86" s="549">
        <v>1</v>
      </c>
      <c r="L86" s="550">
        <v>1</v>
      </c>
      <c r="M86" s="342" t="s">
        <v>94</v>
      </c>
      <c r="N86" s="323">
        <v>1</v>
      </c>
      <c r="O86" s="123" t="s">
        <v>95</v>
      </c>
      <c r="P86" s="136"/>
      <c r="Q86" s="174">
        <v>25</v>
      </c>
      <c r="R86" s="193"/>
      <c r="S86" s="2"/>
      <c r="T86" s="2"/>
      <c r="U86" s="2"/>
      <c r="V86" s="2"/>
      <c r="W86" s="2"/>
      <c r="AA86" s="547"/>
    </row>
    <row r="87" spans="1:27" ht="16" x14ac:dyDescent="0.35">
      <c r="A87">
        <v>4</v>
      </c>
      <c r="B87" s="435" t="str">
        <f t="shared" si="2"/>
        <v>1.4</v>
      </c>
      <c r="C87" s="17">
        <v>1.4</v>
      </c>
      <c r="D87" s="25">
        <v>1</v>
      </c>
      <c r="E87" s="187">
        <v>1</v>
      </c>
      <c r="F87" s="343" t="s">
        <v>96</v>
      </c>
      <c r="G87" s="324">
        <v>1</v>
      </c>
      <c r="H87" s="122" t="s">
        <v>97</v>
      </c>
      <c r="I87" s="122"/>
      <c r="J87" s="174">
        <v>25</v>
      </c>
      <c r="K87" s="551">
        <v>1</v>
      </c>
      <c r="L87" s="552">
        <v>1</v>
      </c>
      <c r="M87" s="553" t="s">
        <v>98</v>
      </c>
      <c r="N87" s="554">
        <v>1</v>
      </c>
      <c r="O87" s="555" t="s">
        <v>99</v>
      </c>
      <c r="P87" s="555"/>
      <c r="Q87" s="174">
        <v>25</v>
      </c>
      <c r="R87" s="556" t="s">
        <v>100</v>
      </c>
      <c r="S87" s="2" t="s">
        <v>101</v>
      </c>
      <c r="T87" s="2"/>
      <c r="U87" s="2"/>
      <c r="V87" s="2"/>
      <c r="W87" s="2"/>
      <c r="AA87" s="547"/>
    </row>
    <row r="88" spans="1:27" ht="16" x14ac:dyDescent="0.35">
      <c r="A88">
        <v>5</v>
      </c>
      <c r="B88" s="435" t="str">
        <f t="shared" si="2"/>
        <v>1.5</v>
      </c>
      <c r="C88" s="17">
        <v>1.5</v>
      </c>
      <c r="D88" s="25">
        <v>2</v>
      </c>
      <c r="E88" s="187">
        <v>1</v>
      </c>
      <c r="F88" s="417" t="s">
        <v>102</v>
      </c>
      <c r="G88" s="418">
        <v>1</v>
      </c>
      <c r="H88" s="419" t="s">
        <v>103</v>
      </c>
      <c r="I88" s="419"/>
      <c r="J88" s="174">
        <v>25</v>
      </c>
      <c r="K88" s="557">
        <v>2</v>
      </c>
      <c r="L88" s="558">
        <v>1</v>
      </c>
      <c r="M88" s="417" t="s">
        <v>104</v>
      </c>
      <c r="N88" s="418">
        <v>1</v>
      </c>
      <c r="O88" s="419" t="s">
        <v>103</v>
      </c>
      <c r="P88" s="419"/>
      <c r="Q88" s="174">
        <v>25</v>
      </c>
      <c r="R88" s="556" t="s">
        <v>105</v>
      </c>
      <c r="S88" s="2"/>
      <c r="T88" s="2"/>
      <c r="U88" s="2"/>
      <c r="V88" s="2"/>
      <c r="W88" s="2"/>
      <c r="AA88" s="547"/>
    </row>
    <row r="89" spans="1:27" ht="16" x14ac:dyDescent="0.35">
      <c r="A89">
        <v>6</v>
      </c>
      <c r="B89" s="435" t="str">
        <f t="shared" si="2"/>
        <v>1.6</v>
      </c>
      <c r="C89" s="17">
        <v>1.6</v>
      </c>
      <c r="D89" s="25">
        <v>2</v>
      </c>
      <c r="E89" s="187">
        <v>1</v>
      </c>
      <c r="F89" s="417" t="s">
        <v>106</v>
      </c>
      <c r="G89" s="418">
        <v>1</v>
      </c>
      <c r="H89" s="419" t="s">
        <v>107</v>
      </c>
      <c r="I89" s="419"/>
      <c r="J89" s="176">
        <v>25</v>
      </c>
      <c r="K89" s="557">
        <v>2</v>
      </c>
      <c r="L89" s="558">
        <v>1</v>
      </c>
      <c r="M89" s="417" t="s">
        <v>106</v>
      </c>
      <c r="N89" s="418">
        <v>1</v>
      </c>
      <c r="O89" s="419" t="s">
        <v>107</v>
      </c>
      <c r="P89" s="419"/>
      <c r="Q89" s="176">
        <v>25</v>
      </c>
      <c r="R89" s="193" t="s">
        <v>108</v>
      </c>
      <c r="S89" s="2"/>
      <c r="T89" s="2"/>
      <c r="U89" s="2"/>
      <c r="V89" s="2"/>
      <c r="W89" s="2"/>
      <c r="AA89" s="547"/>
    </row>
    <row r="90" spans="1:27" ht="34.5" x14ac:dyDescent="0.35">
      <c r="A90">
        <v>7</v>
      </c>
      <c r="B90" s="435" t="str">
        <f t="shared" si="2"/>
        <v>1.7</v>
      </c>
      <c r="C90" s="17">
        <v>1.7</v>
      </c>
      <c r="D90" s="25">
        <v>2</v>
      </c>
      <c r="E90" s="187">
        <v>1</v>
      </c>
      <c r="F90" s="559" t="s">
        <v>109</v>
      </c>
      <c r="G90" s="560">
        <v>1</v>
      </c>
      <c r="H90" s="561" t="s">
        <v>110</v>
      </c>
      <c r="I90" s="561"/>
      <c r="J90" s="174">
        <v>25</v>
      </c>
      <c r="K90" s="549">
        <v>2</v>
      </c>
      <c r="L90" s="550">
        <v>1</v>
      </c>
      <c r="M90" s="342" t="s">
        <v>111</v>
      </c>
      <c r="N90" s="323">
        <v>1</v>
      </c>
      <c r="O90" s="123" t="s">
        <v>112</v>
      </c>
      <c r="P90" s="136"/>
      <c r="Q90" s="174">
        <v>25</v>
      </c>
      <c r="R90" s="562" t="s">
        <v>113</v>
      </c>
      <c r="S90" s="2" t="s">
        <v>114</v>
      </c>
      <c r="T90" s="2"/>
      <c r="U90" s="2"/>
      <c r="V90" s="2"/>
      <c r="W90" s="2"/>
      <c r="AA90" s="547"/>
    </row>
    <row r="91" spans="1:27" ht="16" x14ac:dyDescent="0.35">
      <c r="A91">
        <v>8</v>
      </c>
      <c r="B91" s="435" t="str">
        <f t="shared" si="2"/>
        <v>1.8</v>
      </c>
      <c r="C91" s="17">
        <v>1.8</v>
      </c>
      <c r="D91" s="25">
        <v>2</v>
      </c>
      <c r="E91" s="187">
        <v>1</v>
      </c>
      <c r="F91" s="342" t="s">
        <v>115</v>
      </c>
      <c r="G91" s="323">
        <v>1</v>
      </c>
      <c r="H91" s="123" t="s">
        <v>116</v>
      </c>
      <c r="I91" s="136"/>
      <c r="J91" s="174">
        <v>25</v>
      </c>
      <c r="K91" s="549">
        <v>2</v>
      </c>
      <c r="L91" s="550">
        <v>1</v>
      </c>
      <c r="M91" s="342" t="s">
        <v>115</v>
      </c>
      <c r="N91" s="323">
        <v>1</v>
      </c>
      <c r="O91" s="123" t="s">
        <v>116</v>
      </c>
      <c r="P91" s="136"/>
      <c r="Q91" s="174">
        <v>25</v>
      </c>
      <c r="R91" s="193"/>
      <c r="S91" s="2"/>
      <c r="T91" s="2"/>
      <c r="U91" s="2"/>
      <c r="V91" s="2"/>
      <c r="W91" s="2"/>
      <c r="AA91" s="547"/>
    </row>
    <row r="92" spans="1:27" ht="23" x14ac:dyDescent="0.35">
      <c r="A92">
        <v>1</v>
      </c>
      <c r="B92" s="435" t="str">
        <f t="shared" si="2"/>
        <v>2.1</v>
      </c>
      <c r="C92" s="17">
        <v>2.1</v>
      </c>
      <c r="D92" s="25">
        <v>3</v>
      </c>
      <c r="E92" s="187">
        <v>2</v>
      </c>
      <c r="F92" s="563" t="s">
        <v>117</v>
      </c>
      <c r="G92" s="564">
        <v>1</v>
      </c>
      <c r="H92" s="565" t="s">
        <v>118</v>
      </c>
      <c r="I92" s="565"/>
      <c r="J92" s="174">
        <v>25</v>
      </c>
      <c r="K92" s="551">
        <v>3</v>
      </c>
      <c r="L92" s="552">
        <v>2</v>
      </c>
      <c r="M92" s="566" t="s">
        <v>119</v>
      </c>
      <c r="N92" s="567">
        <v>1</v>
      </c>
      <c r="O92" s="568" t="s">
        <v>120</v>
      </c>
      <c r="P92" s="568"/>
      <c r="Q92" s="174">
        <v>25</v>
      </c>
      <c r="R92" s="562" t="s">
        <v>121</v>
      </c>
      <c r="S92" s="569" t="s">
        <v>122</v>
      </c>
      <c r="T92" s="2"/>
      <c r="U92" s="2"/>
      <c r="V92" s="2"/>
      <c r="W92" s="2"/>
    </row>
    <row r="93" spans="1:27" x14ac:dyDescent="0.35">
      <c r="A93">
        <v>2</v>
      </c>
      <c r="B93" s="435" t="str">
        <f t="shared" si="2"/>
        <v>2.2</v>
      </c>
      <c r="C93" s="17">
        <v>2.4</v>
      </c>
      <c r="D93" s="25">
        <v>3</v>
      </c>
      <c r="E93" s="187">
        <v>2</v>
      </c>
      <c r="F93" s="570" t="s">
        <v>134</v>
      </c>
      <c r="G93" s="571">
        <v>1</v>
      </c>
      <c r="H93" s="572" t="s">
        <v>135</v>
      </c>
      <c r="I93" s="572"/>
      <c r="J93" s="174">
        <v>25</v>
      </c>
      <c r="K93" s="557">
        <v>3</v>
      </c>
      <c r="L93" s="558">
        <v>2</v>
      </c>
      <c r="M93" s="556" t="s">
        <v>134</v>
      </c>
      <c r="N93" s="573"/>
      <c r="O93" s="574" t="s">
        <v>135</v>
      </c>
      <c r="P93" s="141"/>
      <c r="Q93" s="174">
        <v>25</v>
      </c>
      <c r="R93" s="193"/>
      <c r="S93" s="575"/>
      <c r="T93" s="2"/>
      <c r="U93" s="2"/>
      <c r="V93" s="2"/>
      <c r="W93" s="2"/>
    </row>
    <row r="94" spans="1:27" ht="23" x14ac:dyDescent="0.35">
      <c r="A94">
        <v>3</v>
      </c>
      <c r="B94" s="435" t="str">
        <f t="shared" si="2"/>
        <v>2.3</v>
      </c>
      <c r="C94" s="17">
        <v>2.2000000000000002</v>
      </c>
      <c r="D94" s="25">
        <v>3</v>
      </c>
      <c r="E94" s="187">
        <v>2</v>
      </c>
      <c r="F94" s="563" t="s">
        <v>123</v>
      </c>
      <c r="G94" s="564">
        <v>1</v>
      </c>
      <c r="H94" s="565" t="s">
        <v>124</v>
      </c>
      <c r="I94" s="565"/>
      <c r="J94" s="174">
        <v>25</v>
      </c>
      <c r="K94" s="190">
        <v>4</v>
      </c>
      <c r="L94" s="138">
        <v>2</v>
      </c>
      <c r="M94" s="553" t="s">
        <v>125</v>
      </c>
      <c r="N94" s="554">
        <v>1</v>
      </c>
      <c r="O94" s="555" t="s">
        <v>261</v>
      </c>
      <c r="P94" s="555"/>
      <c r="Q94" s="174">
        <v>25</v>
      </c>
      <c r="R94" s="562" t="s">
        <v>719</v>
      </c>
      <c r="S94" s="569" t="s">
        <v>101</v>
      </c>
      <c r="T94" s="2"/>
      <c r="U94" s="2"/>
      <c r="V94" s="2"/>
      <c r="W94" s="2"/>
    </row>
    <row r="95" spans="1:27" x14ac:dyDescent="0.35">
      <c r="A95">
        <v>4</v>
      </c>
      <c r="B95" s="435" t="str">
        <f t="shared" si="2"/>
        <v>2.4</v>
      </c>
      <c r="C95" s="17">
        <v>2.2999999999999998</v>
      </c>
      <c r="D95" s="25">
        <v>3</v>
      </c>
      <c r="E95" s="187">
        <v>2</v>
      </c>
      <c r="F95" s="576" t="s">
        <v>128</v>
      </c>
      <c r="G95" s="577">
        <v>1</v>
      </c>
      <c r="H95" s="578" t="s">
        <v>129</v>
      </c>
      <c r="I95" s="578"/>
      <c r="J95" s="174">
        <v>25</v>
      </c>
      <c r="K95" s="190">
        <v>3</v>
      </c>
      <c r="L95" s="552">
        <v>2</v>
      </c>
      <c r="M95" s="566" t="s">
        <v>698</v>
      </c>
      <c r="N95" s="567">
        <v>1</v>
      </c>
      <c r="O95" s="568" t="s">
        <v>699</v>
      </c>
      <c r="P95" s="568"/>
      <c r="Q95" s="174">
        <v>25</v>
      </c>
      <c r="R95" s="193" t="s">
        <v>700</v>
      </c>
      <c r="S95" s="575" t="s">
        <v>133</v>
      </c>
      <c r="T95" s="2"/>
      <c r="U95" s="2"/>
      <c r="V95" s="2"/>
      <c r="W95" s="2"/>
    </row>
    <row r="96" spans="1:27" x14ac:dyDescent="0.35">
      <c r="A96">
        <v>5</v>
      </c>
      <c r="B96" s="435" t="str">
        <f t="shared" si="2"/>
        <v>2.5</v>
      </c>
      <c r="C96" s="17">
        <v>2.6</v>
      </c>
      <c r="D96" s="25">
        <v>4</v>
      </c>
      <c r="E96" s="187">
        <v>2</v>
      </c>
      <c r="F96" s="579" t="s">
        <v>141</v>
      </c>
      <c r="G96" s="580">
        <v>1</v>
      </c>
      <c r="H96" s="581" t="s">
        <v>142</v>
      </c>
      <c r="I96" s="423"/>
      <c r="J96" s="174">
        <v>25</v>
      </c>
      <c r="K96" s="109">
        <v>3</v>
      </c>
      <c r="L96" s="104">
        <v>2</v>
      </c>
      <c r="M96" s="579" t="s">
        <v>726</v>
      </c>
      <c r="N96" s="580">
        <v>1</v>
      </c>
      <c r="O96" s="581" t="s">
        <v>142</v>
      </c>
      <c r="P96" s="423"/>
      <c r="Q96" s="174">
        <v>25</v>
      </c>
      <c r="R96" s="193" t="s">
        <v>718</v>
      </c>
      <c r="S96" s="2"/>
      <c r="T96" s="2"/>
      <c r="U96" s="569"/>
      <c r="V96" s="569"/>
      <c r="W96" s="569"/>
    </row>
    <row r="97" spans="1:23" x14ac:dyDescent="0.35">
      <c r="A97">
        <v>6</v>
      </c>
      <c r="B97" s="435" t="str">
        <f t="shared" si="2"/>
        <v>2.6</v>
      </c>
      <c r="C97" s="17">
        <v>2.5</v>
      </c>
      <c r="D97" s="25">
        <v>4</v>
      </c>
      <c r="E97" s="187">
        <v>2</v>
      </c>
      <c r="F97" s="421" t="s">
        <v>137</v>
      </c>
      <c r="G97" s="422">
        <v>1</v>
      </c>
      <c r="H97" s="423" t="s">
        <v>138</v>
      </c>
      <c r="I97" s="423"/>
      <c r="J97" s="174">
        <v>25</v>
      </c>
      <c r="K97" s="109">
        <v>4</v>
      </c>
      <c r="L97" s="104">
        <v>2</v>
      </c>
      <c r="M97" s="421" t="s">
        <v>137</v>
      </c>
      <c r="N97" s="422">
        <v>1</v>
      </c>
      <c r="O97" s="423" t="s">
        <v>138</v>
      </c>
      <c r="P97" s="423"/>
      <c r="Q97" s="174">
        <v>25</v>
      </c>
      <c r="R97" s="193" t="s">
        <v>701</v>
      </c>
      <c r="S97" s="2"/>
      <c r="T97" s="2"/>
      <c r="U97" s="569"/>
      <c r="V97" s="569"/>
      <c r="W97" s="569"/>
    </row>
    <row r="98" spans="1:23" x14ac:dyDescent="0.35">
      <c r="A98">
        <v>7</v>
      </c>
      <c r="B98" s="435" t="str">
        <f t="shared" si="2"/>
        <v>2.7</v>
      </c>
      <c r="C98" s="17">
        <v>2.7</v>
      </c>
      <c r="D98" s="25">
        <v>4</v>
      </c>
      <c r="E98" s="187">
        <v>2</v>
      </c>
      <c r="F98" s="582" t="s">
        <v>733</v>
      </c>
      <c r="G98" s="573"/>
      <c r="H98" s="574" t="s">
        <v>732</v>
      </c>
      <c r="I98" s="574"/>
      <c r="J98" s="583">
        <v>25</v>
      </c>
      <c r="K98" s="557">
        <v>4</v>
      </c>
      <c r="L98" s="558">
        <v>2</v>
      </c>
      <c r="M98" s="582" t="s">
        <v>733</v>
      </c>
      <c r="N98" s="573"/>
      <c r="O98" s="574" t="s">
        <v>732</v>
      </c>
      <c r="P98" s="574"/>
      <c r="Q98" s="174">
        <v>25</v>
      </c>
      <c r="R98" s="193"/>
      <c r="S98" s="569"/>
      <c r="T98" s="2"/>
      <c r="U98" s="569"/>
      <c r="V98" s="569"/>
      <c r="W98" s="569"/>
    </row>
    <row r="99" spans="1:23" x14ac:dyDescent="0.35">
      <c r="A99">
        <v>8</v>
      </c>
      <c r="B99" s="435" t="str">
        <f t="shared" si="2"/>
        <v>2.8</v>
      </c>
      <c r="C99" s="17">
        <v>2.8</v>
      </c>
      <c r="D99" s="25">
        <v>4</v>
      </c>
      <c r="E99" s="187">
        <v>2</v>
      </c>
      <c r="F99" s="576" t="s">
        <v>150</v>
      </c>
      <c r="G99" s="577">
        <v>1</v>
      </c>
      <c r="H99" s="578" t="s">
        <v>151</v>
      </c>
      <c r="I99" s="426"/>
      <c r="J99" s="174">
        <v>25</v>
      </c>
      <c r="K99" s="551">
        <v>4</v>
      </c>
      <c r="L99" s="552">
        <v>2</v>
      </c>
      <c r="M99" s="566" t="s">
        <v>702</v>
      </c>
      <c r="N99" s="567">
        <v>1</v>
      </c>
      <c r="O99" s="568" t="s">
        <v>703</v>
      </c>
      <c r="P99" s="572"/>
      <c r="Q99" s="174">
        <v>25</v>
      </c>
      <c r="R99" s="193" t="s">
        <v>704</v>
      </c>
      <c r="S99" s="575" t="s">
        <v>133</v>
      </c>
      <c r="T99" s="2"/>
    </row>
    <row r="100" spans="1:23" x14ac:dyDescent="0.35">
      <c r="A100">
        <v>1</v>
      </c>
      <c r="B100" s="584" t="s">
        <v>685</v>
      </c>
      <c r="C100" s="585">
        <v>3.1</v>
      </c>
      <c r="D100" s="25">
        <v>5</v>
      </c>
      <c r="E100" s="187">
        <v>3</v>
      </c>
      <c r="F100" s="579" t="s">
        <v>673</v>
      </c>
      <c r="G100" s="580">
        <v>1</v>
      </c>
      <c r="H100" s="581" t="s">
        <v>607</v>
      </c>
      <c r="I100" s="581"/>
      <c r="J100" s="174">
        <v>25</v>
      </c>
      <c r="K100" s="549">
        <v>5</v>
      </c>
      <c r="L100" s="550">
        <v>3</v>
      </c>
      <c r="M100" s="586" t="s">
        <v>710</v>
      </c>
      <c r="N100" s="580">
        <v>2</v>
      </c>
      <c r="O100" s="581" t="s">
        <v>705</v>
      </c>
      <c r="P100" s="572"/>
      <c r="Q100" s="174">
        <v>25</v>
      </c>
      <c r="R100" s="556" t="s">
        <v>711</v>
      </c>
      <c r="S100" s="569"/>
      <c r="T100" s="2"/>
    </row>
    <row r="101" spans="1:23" x14ac:dyDescent="0.35">
      <c r="A101">
        <v>2</v>
      </c>
      <c r="B101" s="584" t="s">
        <v>686</v>
      </c>
      <c r="C101" s="585">
        <v>3.2</v>
      </c>
      <c r="D101" s="25">
        <v>5</v>
      </c>
      <c r="E101" s="187">
        <v>3</v>
      </c>
      <c r="F101" s="556" t="s">
        <v>674</v>
      </c>
      <c r="G101" s="573">
        <v>1</v>
      </c>
      <c r="H101" s="574" t="s">
        <v>675</v>
      </c>
      <c r="I101" s="587"/>
      <c r="J101" s="174">
        <v>25</v>
      </c>
      <c r="K101" s="109">
        <v>5</v>
      </c>
      <c r="L101" s="104">
        <v>3</v>
      </c>
      <c r="M101" s="570" t="s">
        <v>674</v>
      </c>
      <c r="N101" s="571">
        <v>1</v>
      </c>
      <c r="O101" s="574" t="s">
        <v>675</v>
      </c>
      <c r="P101" s="572"/>
      <c r="Q101" s="174">
        <v>25</v>
      </c>
      <c r="R101" s="193"/>
      <c r="S101" s="2"/>
      <c r="T101" s="2"/>
    </row>
    <row r="102" spans="1:23" x14ac:dyDescent="0.35">
      <c r="A102">
        <v>3</v>
      </c>
      <c r="B102" s="584" t="s">
        <v>687</v>
      </c>
      <c r="C102" s="585">
        <v>3.3</v>
      </c>
      <c r="D102" s="25">
        <v>5</v>
      </c>
      <c r="E102" s="187">
        <v>3</v>
      </c>
      <c r="F102" s="588" t="s">
        <v>457</v>
      </c>
      <c r="G102" s="589">
        <v>1</v>
      </c>
      <c r="H102" s="590" t="s">
        <v>676</v>
      </c>
      <c r="I102" s="590"/>
      <c r="J102" s="174">
        <v>25</v>
      </c>
      <c r="K102" s="549">
        <v>5</v>
      </c>
      <c r="L102" s="550">
        <v>3</v>
      </c>
      <c r="M102" s="588" t="s">
        <v>457</v>
      </c>
      <c r="N102" s="589">
        <v>1</v>
      </c>
      <c r="O102" s="590" t="s">
        <v>676</v>
      </c>
      <c r="P102" s="572"/>
      <c r="Q102" s="174">
        <v>25</v>
      </c>
      <c r="R102" s="193" t="s">
        <v>701</v>
      </c>
      <c r="S102" s="569"/>
      <c r="T102" s="2"/>
    </row>
    <row r="103" spans="1:23" x14ac:dyDescent="0.35">
      <c r="A103">
        <v>4</v>
      </c>
      <c r="B103" s="584" t="s">
        <v>688</v>
      </c>
      <c r="C103" s="585">
        <v>3.4</v>
      </c>
      <c r="D103" s="25">
        <v>5</v>
      </c>
      <c r="E103" s="187">
        <v>3</v>
      </c>
      <c r="F103" s="582" t="s">
        <v>734</v>
      </c>
      <c r="G103" s="573"/>
      <c r="H103" s="574" t="s">
        <v>732</v>
      </c>
      <c r="I103" s="590"/>
      <c r="J103" s="174">
        <v>25</v>
      </c>
      <c r="K103" s="549">
        <v>7</v>
      </c>
      <c r="L103" s="550">
        <v>4</v>
      </c>
      <c r="M103" s="582" t="s">
        <v>734</v>
      </c>
      <c r="N103" s="573"/>
      <c r="O103" s="574" t="s">
        <v>732</v>
      </c>
      <c r="P103" s="572"/>
      <c r="Q103" s="174">
        <v>25</v>
      </c>
      <c r="R103" s="556" t="s">
        <v>717</v>
      </c>
      <c r="S103" s="569"/>
      <c r="T103" s="2"/>
    </row>
    <row r="104" spans="1:23" x14ac:dyDescent="0.35">
      <c r="A104">
        <v>5</v>
      </c>
      <c r="B104" s="584" t="s">
        <v>689</v>
      </c>
      <c r="C104" s="585">
        <v>3.6</v>
      </c>
      <c r="D104" s="25">
        <v>6</v>
      </c>
      <c r="E104" s="187">
        <v>3</v>
      </c>
      <c r="F104" s="344" t="s">
        <v>541</v>
      </c>
      <c r="G104" s="327">
        <v>2</v>
      </c>
      <c r="H104" s="146" t="s">
        <v>679</v>
      </c>
      <c r="I104" s="587"/>
      <c r="J104" s="174">
        <v>25</v>
      </c>
      <c r="K104" s="190">
        <v>5</v>
      </c>
      <c r="L104" s="138">
        <v>3</v>
      </c>
      <c r="M104" s="566" t="s">
        <v>715</v>
      </c>
      <c r="N104" s="567">
        <v>1</v>
      </c>
      <c r="O104" s="568" t="s">
        <v>746</v>
      </c>
      <c r="P104" s="572"/>
      <c r="Q104" s="174">
        <v>25</v>
      </c>
      <c r="R104" s="556" t="s">
        <v>716</v>
      </c>
      <c r="S104" s="2" t="s">
        <v>114</v>
      </c>
      <c r="T104" s="2"/>
    </row>
    <row r="105" spans="1:23" x14ac:dyDescent="0.35">
      <c r="A105">
        <v>6</v>
      </c>
      <c r="B105" s="584" t="s">
        <v>690</v>
      </c>
      <c r="C105" s="585">
        <v>3.5</v>
      </c>
      <c r="D105" s="591">
        <v>6</v>
      </c>
      <c r="E105" s="592">
        <v>3</v>
      </c>
      <c r="F105" s="556" t="s">
        <v>677</v>
      </c>
      <c r="G105" s="573">
        <v>2</v>
      </c>
      <c r="H105" s="574" t="s">
        <v>678</v>
      </c>
      <c r="I105" s="574"/>
      <c r="J105" s="593">
        <v>25</v>
      </c>
      <c r="K105" s="549">
        <v>6</v>
      </c>
      <c r="L105" s="550">
        <v>3</v>
      </c>
      <c r="M105" s="570" t="s">
        <v>677</v>
      </c>
      <c r="N105" s="571">
        <v>2</v>
      </c>
      <c r="O105" s="574" t="s">
        <v>678</v>
      </c>
      <c r="P105" s="572"/>
      <c r="Q105" s="593">
        <v>25</v>
      </c>
      <c r="R105" s="556"/>
      <c r="S105" s="2"/>
      <c r="T105" s="2"/>
    </row>
    <row r="106" spans="1:23" x14ac:dyDescent="0.35">
      <c r="A106">
        <v>7</v>
      </c>
      <c r="B106" s="584" t="s">
        <v>691</v>
      </c>
      <c r="C106" s="585">
        <v>3.7</v>
      </c>
      <c r="D106" s="25">
        <v>6</v>
      </c>
      <c r="E106" s="187">
        <v>3</v>
      </c>
      <c r="F106" s="594" t="s">
        <v>160</v>
      </c>
      <c r="G106" s="595">
        <v>1</v>
      </c>
      <c r="H106" s="596" t="s">
        <v>161</v>
      </c>
      <c r="I106" s="596"/>
      <c r="J106" s="174">
        <v>25</v>
      </c>
      <c r="K106" s="549">
        <v>6</v>
      </c>
      <c r="L106" s="550">
        <v>3</v>
      </c>
      <c r="M106" s="597" t="s">
        <v>160</v>
      </c>
      <c r="N106" s="598">
        <v>1</v>
      </c>
      <c r="O106" s="596" t="s">
        <v>161</v>
      </c>
      <c r="P106" s="572"/>
      <c r="Q106" s="174">
        <v>25</v>
      </c>
      <c r="R106" s="193" t="s">
        <v>162</v>
      </c>
      <c r="S106" s="2"/>
      <c r="T106" s="2"/>
    </row>
    <row r="107" spans="1:23" x14ac:dyDescent="0.35">
      <c r="A107">
        <v>8</v>
      </c>
      <c r="B107" s="584" t="s">
        <v>692</v>
      </c>
      <c r="C107" s="585">
        <v>3.8</v>
      </c>
      <c r="D107" s="25">
        <v>6</v>
      </c>
      <c r="E107" s="187">
        <v>3</v>
      </c>
      <c r="F107" s="576" t="s">
        <v>680</v>
      </c>
      <c r="G107" s="577">
        <v>1</v>
      </c>
      <c r="H107" s="578" t="s">
        <v>610</v>
      </c>
      <c r="I107" s="587"/>
      <c r="J107" s="174">
        <v>25</v>
      </c>
      <c r="K107" s="551">
        <v>6</v>
      </c>
      <c r="L107" s="552">
        <v>3</v>
      </c>
      <c r="M107" s="566" t="s">
        <v>706</v>
      </c>
      <c r="N107" s="567">
        <v>1</v>
      </c>
      <c r="O107" s="568" t="s">
        <v>707</v>
      </c>
      <c r="P107" s="39"/>
      <c r="Q107" s="174">
        <v>25</v>
      </c>
      <c r="R107" s="193" t="s">
        <v>712</v>
      </c>
      <c r="S107" s="575" t="s">
        <v>133</v>
      </c>
      <c r="T107" s="2"/>
    </row>
    <row r="108" spans="1:23" x14ac:dyDescent="0.35">
      <c r="A108">
        <v>1</v>
      </c>
      <c r="B108" s="584" t="s">
        <v>693</v>
      </c>
      <c r="C108" s="585">
        <v>4.2</v>
      </c>
      <c r="D108" s="25">
        <v>7</v>
      </c>
      <c r="E108" s="187">
        <v>4</v>
      </c>
      <c r="F108" s="579" t="s">
        <v>683</v>
      </c>
      <c r="G108" s="580">
        <v>3</v>
      </c>
      <c r="H108" s="581" t="s">
        <v>684</v>
      </c>
      <c r="I108" s="587"/>
      <c r="J108" s="174">
        <v>25</v>
      </c>
      <c r="K108" s="109">
        <v>6</v>
      </c>
      <c r="L108" s="104">
        <v>3</v>
      </c>
      <c r="M108" s="586" t="s">
        <v>738</v>
      </c>
      <c r="N108" s="580">
        <v>3</v>
      </c>
      <c r="O108" s="581" t="s">
        <v>684</v>
      </c>
      <c r="P108" s="572"/>
      <c r="Q108" s="174">
        <v>25</v>
      </c>
      <c r="R108" s="193"/>
      <c r="S108" s="569"/>
      <c r="T108" s="2"/>
    </row>
    <row r="109" spans="1:23" x14ac:dyDescent="0.35">
      <c r="A109">
        <v>2</v>
      </c>
      <c r="B109" s="584" t="s">
        <v>694</v>
      </c>
      <c r="C109" s="585">
        <v>4.0999999999999996</v>
      </c>
      <c r="D109" s="25">
        <v>7</v>
      </c>
      <c r="E109" s="187">
        <v>4</v>
      </c>
      <c r="F109" s="579" t="s">
        <v>681</v>
      </c>
      <c r="G109" s="580">
        <v>1</v>
      </c>
      <c r="H109" s="581" t="s">
        <v>682</v>
      </c>
      <c r="I109" s="587"/>
      <c r="J109" s="174">
        <v>25</v>
      </c>
      <c r="K109" s="109">
        <v>7</v>
      </c>
      <c r="L109" s="104">
        <v>4</v>
      </c>
      <c r="M109" s="586" t="s">
        <v>709</v>
      </c>
      <c r="N109" s="580">
        <v>2</v>
      </c>
      <c r="O109" s="581" t="s">
        <v>708</v>
      </c>
      <c r="P109" s="39"/>
      <c r="Q109" s="174">
        <v>25</v>
      </c>
      <c r="R109" s="193" t="s">
        <v>711</v>
      </c>
      <c r="S109" s="2"/>
      <c r="T109" s="2"/>
    </row>
    <row r="110" spans="1:23" x14ac:dyDescent="0.35">
      <c r="A110">
        <v>3</v>
      </c>
      <c r="B110" s="584" t="s">
        <v>695</v>
      </c>
      <c r="C110" s="585">
        <v>4.3</v>
      </c>
      <c r="D110" s="25">
        <v>7</v>
      </c>
      <c r="E110" s="187">
        <v>4</v>
      </c>
      <c r="F110" s="594" t="s">
        <v>183</v>
      </c>
      <c r="G110" s="595">
        <v>1</v>
      </c>
      <c r="H110" s="596" t="s">
        <v>184</v>
      </c>
      <c r="I110" s="574"/>
      <c r="J110" s="174">
        <v>25</v>
      </c>
      <c r="K110" s="109">
        <v>7</v>
      </c>
      <c r="L110" s="104">
        <v>4</v>
      </c>
      <c r="M110" s="597" t="s">
        <v>183</v>
      </c>
      <c r="N110" s="598">
        <v>1</v>
      </c>
      <c r="O110" s="596" t="s">
        <v>184</v>
      </c>
      <c r="P110" s="599"/>
      <c r="Q110" s="174">
        <v>25</v>
      </c>
      <c r="R110" s="193" t="s">
        <v>162</v>
      </c>
      <c r="S110" s="569"/>
      <c r="T110" s="2"/>
    </row>
    <row r="111" spans="1:23" x14ac:dyDescent="0.35">
      <c r="A111">
        <v>4</v>
      </c>
      <c r="B111" s="584" t="s">
        <v>696</v>
      </c>
      <c r="C111" s="585">
        <v>4.4000000000000004</v>
      </c>
      <c r="D111" s="591">
        <v>7</v>
      </c>
      <c r="E111" s="592">
        <v>4</v>
      </c>
      <c r="F111" s="582" t="s">
        <v>735</v>
      </c>
      <c r="G111" s="573"/>
      <c r="H111" s="574" t="s">
        <v>732</v>
      </c>
      <c r="I111" s="574"/>
      <c r="J111" s="593">
        <v>25</v>
      </c>
      <c r="K111" s="549">
        <v>7</v>
      </c>
      <c r="L111" s="550">
        <v>4</v>
      </c>
      <c r="M111" s="582" t="s">
        <v>735</v>
      </c>
      <c r="N111" s="573"/>
      <c r="O111" s="574" t="s">
        <v>732</v>
      </c>
      <c r="P111" s="572"/>
      <c r="Q111" s="593">
        <v>25</v>
      </c>
      <c r="R111" s="193"/>
      <c r="S111" s="2"/>
      <c r="T111" s="2"/>
    </row>
    <row r="112" spans="1:23" x14ac:dyDescent="0.35">
      <c r="A112">
        <v>5</v>
      </c>
      <c r="B112" s="584" t="s">
        <v>697</v>
      </c>
      <c r="C112" s="585">
        <v>4.5</v>
      </c>
      <c r="D112" s="25">
        <v>8</v>
      </c>
      <c r="E112" s="187">
        <v>4</v>
      </c>
      <c r="F112" s="594" t="s">
        <v>186</v>
      </c>
      <c r="G112" s="595">
        <v>1</v>
      </c>
      <c r="H112" s="123" t="s">
        <v>187</v>
      </c>
      <c r="I112" s="574"/>
      <c r="J112" s="174">
        <v>100</v>
      </c>
      <c r="K112" s="109">
        <v>8</v>
      </c>
      <c r="L112" s="104">
        <v>4</v>
      </c>
      <c r="M112" s="342" t="s">
        <v>186</v>
      </c>
      <c r="N112" s="323">
        <v>1</v>
      </c>
      <c r="O112" s="123" t="s">
        <v>187</v>
      </c>
      <c r="P112" s="572"/>
      <c r="Q112" s="174">
        <v>100</v>
      </c>
      <c r="R112" s="193" t="s">
        <v>189</v>
      </c>
      <c r="S112" s="569"/>
      <c r="T112" s="2"/>
    </row>
    <row r="113" spans="1:23" x14ac:dyDescent="0.35">
      <c r="A113" s="120"/>
      <c r="B113" s="297"/>
      <c r="C113" s="68"/>
      <c r="D113" s="68"/>
      <c r="E113" s="68"/>
      <c r="F113" s="111"/>
      <c r="G113" s="111"/>
      <c r="H113" s="68"/>
    </row>
    <row r="114" spans="1:23" x14ac:dyDescent="0.35">
      <c r="A114" s="120"/>
      <c r="B114" s="297"/>
      <c r="C114" s="68"/>
      <c r="D114" s="68"/>
      <c r="E114" s="68"/>
      <c r="F114" s="111"/>
      <c r="G114" s="111"/>
      <c r="H114" s="68"/>
    </row>
    <row r="115" spans="1:23" s="50" customFormat="1" x14ac:dyDescent="0.35">
      <c r="A115" s="48" t="s">
        <v>213</v>
      </c>
      <c r="B115" s="49"/>
      <c r="C115" s="126" t="s">
        <v>214</v>
      </c>
      <c r="D115" s="127" t="s">
        <v>63</v>
      </c>
      <c r="E115" s="127"/>
      <c r="F115" s="127"/>
      <c r="G115" s="128"/>
      <c r="H115" s="128"/>
      <c r="I115" s="128"/>
      <c r="J115" s="49"/>
      <c r="K115" s="129">
        <v>2026</v>
      </c>
      <c r="L115" s="127" t="s">
        <v>64</v>
      </c>
      <c r="M115" s="127"/>
      <c r="N115" s="49"/>
      <c r="O115" s="128"/>
      <c r="P115" s="128"/>
      <c r="Q115" s="49"/>
      <c r="R115" s="192"/>
      <c r="S115" s="128"/>
      <c r="T115" s="128"/>
      <c r="U115" s="128"/>
      <c r="V115" s="128"/>
      <c r="W115" s="128"/>
    </row>
    <row r="116" spans="1:23" s="51" customFormat="1" ht="23" x14ac:dyDescent="0.25">
      <c r="B116" s="57" t="s">
        <v>65</v>
      </c>
      <c r="C116" s="436" t="s">
        <v>66</v>
      </c>
      <c r="D116" s="437" t="s">
        <v>67</v>
      </c>
      <c r="E116" s="438" t="s">
        <v>68</v>
      </c>
      <c r="F116" s="439" t="s">
        <v>69</v>
      </c>
      <c r="G116" s="440" t="s">
        <v>70</v>
      </c>
      <c r="H116" s="441" t="s">
        <v>71</v>
      </c>
      <c r="I116" s="442" t="s">
        <v>72</v>
      </c>
      <c r="J116" s="443" t="s">
        <v>73</v>
      </c>
      <c r="K116" s="444" t="s">
        <v>74</v>
      </c>
      <c r="L116" s="436" t="s">
        <v>75</v>
      </c>
      <c r="M116" s="439" t="s">
        <v>76</v>
      </c>
      <c r="N116" s="440" t="s">
        <v>77</v>
      </c>
      <c r="O116" s="441" t="s">
        <v>78</v>
      </c>
      <c r="P116" s="445" t="s">
        <v>79</v>
      </c>
      <c r="Q116" s="446" t="s">
        <v>80</v>
      </c>
      <c r="R116" s="447" t="s">
        <v>81</v>
      </c>
      <c r="S116" s="447" t="s">
        <v>82</v>
      </c>
      <c r="T116" s="447" t="s">
        <v>83</v>
      </c>
      <c r="U116" s="130"/>
      <c r="V116" s="131" t="s">
        <v>84</v>
      </c>
      <c r="W116" s="132" t="s">
        <v>85</v>
      </c>
    </row>
    <row r="117" spans="1:23" x14ac:dyDescent="0.35">
      <c r="A117">
        <v>1</v>
      </c>
      <c r="B117" s="434" t="str">
        <f>E117&amp;"."&amp;A117</f>
        <v>1.1</v>
      </c>
      <c r="C117" s="134">
        <v>1.1000000000000001</v>
      </c>
      <c r="D117" s="20">
        <v>1</v>
      </c>
      <c r="E117" s="432">
        <v>1</v>
      </c>
      <c r="F117" s="341" t="s">
        <v>86</v>
      </c>
      <c r="G117" s="322">
        <v>1</v>
      </c>
      <c r="H117" s="124" t="s">
        <v>87</v>
      </c>
      <c r="I117" s="124"/>
      <c r="J117" s="339">
        <v>25</v>
      </c>
      <c r="K117" s="189">
        <v>1</v>
      </c>
      <c r="L117" s="125">
        <v>1</v>
      </c>
      <c r="M117" s="352" t="s">
        <v>194</v>
      </c>
      <c r="N117" s="350">
        <v>1</v>
      </c>
      <c r="O117" s="135" t="s">
        <v>89</v>
      </c>
      <c r="P117" s="135"/>
      <c r="Q117" s="339">
        <v>25</v>
      </c>
      <c r="R117" s="466" t="s">
        <v>195</v>
      </c>
      <c r="S117" s="133"/>
      <c r="T117" s="133"/>
      <c r="U117" s="133"/>
      <c r="V117" s="133"/>
      <c r="W117" s="133"/>
    </row>
    <row r="118" spans="1:23" x14ac:dyDescent="0.35">
      <c r="A118">
        <v>2</v>
      </c>
      <c r="B118" s="435" t="str">
        <f t="shared" ref="B118:B145" si="3">E118&amp;"."&amp;A118</f>
        <v>1.2</v>
      </c>
      <c r="C118" s="17">
        <v>1.2</v>
      </c>
      <c r="D118" s="25">
        <v>1</v>
      </c>
      <c r="E118" s="187">
        <v>1</v>
      </c>
      <c r="F118" s="342" t="s">
        <v>92</v>
      </c>
      <c r="G118" s="323">
        <v>1</v>
      </c>
      <c r="H118" s="123" t="s">
        <v>93</v>
      </c>
      <c r="I118" s="136"/>
      <c r="J118" s="174">
        <v>25</v>
      </c>
      <c r="K118" s="25">
        <v>1</v>
      </c>
      <c r="L118" s="187">
        <v>1</v>
      </c>
      <c r="M118" s="342" t="s">
        <v>92</v>
      </c>
      <c r="N118" s="323">
        <v>1</v>
      </c>
      <c r="O118" s="123" t="s">
        <v>93</v>
      </c>
      <c r="P118" s="136"/>
      <c r="Q118" s="174">
        <v>25</v>
      </c>
      <c r="R118" s="193" t="s">
        <v>196</v>
      </c>
      <c r="S118" s="2"/>
      <c r="T118" s="2"/>
      <c r="U118" s="2"/>
      <c r="V118" s="2"/>
      <c r="W118" s="2"/>
    </row>
    <row r="119" spans="1:23" x14ac:dyDescent="0.35">
      <c r="A119">
        <v>3</v>
      </c>
      <c r="B119" s="435" t="str">
        <f t="shared" si="3"/>
        <v>1.3</v>
      </c>
      <c r="C119" s="17">
        <v>1.3</v>
      </c>
      <c r="D119" s="25">
        <v>1</v>
      </c>
      <c r="E119" s="187">
        <v>1</v>
      </c>
      <c r="F119" s="342" t="s">
        <v>94</v>
      </c>
      <c r="G119" s="323">
        <v>1</v>
      </c>
      <c r="H119" s="123" t="s">
        <v>95</v>
      </c>
      <c r="I119" s="136"/>
      <c r="J119" s="174">
        <v>25</v>
      </c>
      <c r="K119" s="25">
        <v>1</v>
      </c>
      <c r="L119" s="187">
        <v>1</v>
      </c>
      <c r="M119" s="342" t="s">
        <v>94</v>
      </c>
      <c r="N119" s="323">
        <v>1</v>
      </c>
      <c r="O119" s="123" t="s">
        <v>95</v>
      </c>
      <c r="P119" s="136"/>
      <c r="Q119" s="174">
        <v>25</v>
      </c>
      <c r="R119" s="193" t="s">
        <v>196</v>
      </c>
      <c r="S119" s="2"/>
      <c r="T119" s="2"/>
      <c r="U119" s="2"/>
      <c r="V119" s="2"/>
      <c r="W119" s="2"/>
    </row>
    <row r="120" spans="1:23" x14ac:dyDescent="0.35">
      <c r="A120">
        <v>4</v>
      </c>
      <c r="B120" s="435" t="str">
        <f t="shared" si="3"/>
        <v>1.4</v>
      </c>
      <c r="C120" s="17">
        <v>1.4</v>
      </c>
      <c r="D120" s="25">
        <v>1</v>
      </c>
      <c r="E120" s="187">
        <v>1</v>
      </c>
      <c r="F120" s="343" t="s">
        <v>96</v>
      </c>
      <c r="G120" s="324">
        <v>1</v>
      </c>
      <c r="H120" s="122" t="s">
        <v>97</v>
      </c>
      <c r="I120" s="122"/>
      <c r="J120" s="174">
        <v>25</v>
      </c>
      <c r="K120" s="25">
        <v>1</v>
      </c>
      <c r="L120" s="187">
        <v>1</v>
      </c>
      <c r="M120" s="343" t="s">
        <v>96</v>
      </c>
      <c r="N120" s="324">
        <v>1</v>
      </c>
      <c r="O120" s="122" t="s">
        <v>97</v>
      </c>
      <c r="P120" s="122"/>
      <c r="Q120" s="174">
        <v>25</v>
      </c>
      <c r="R120" s="344" t="s">
        <v>197</v>
      </c>
      <c r="S120" s="2" t="s">
        <v>101</v>
      </c>
      <c r="T120" s="2"/>
      <c r="U120" s="2"/>
      <c r="V120" s="2"/>
      <c r="W120" s="2"/>
    </row>
    <row r="121" spans="1:23" x14ac:dyDescent="0.35">
      <c r="A121">
        <v>5</v>
      </c>
      <c r="B121" s="435" t="str">
        <f t="shared" si="3"/>
        <v>1.5</v>
      </c>
      <c r="C121" s="17">
        <v>1.5</v>
      </c>
      <c r="D121" s="25">
        <v>2</v>
      </c>
      <c r="E121" s="187">
        <v>1</v>
      </c>
      <c r="F121" s="417" t="s">
        <v>102</v>
      </c>
      <c r="G121" s="418">
        <v>1</v>
      </c>
      <c r="H121" s="419" t="s">
        <v>103</v>
      </c>
      <c r="I121" s="419"/>
      <c r="J121" s="174">
        <v>25</v>
      </c>
      <c r="K121" s="25">
        <v>2</v>
      </c>
      <c r="L121" s="187">
        <v>1</v>
      </c>
      <c r="M121" s="417" t="s">
        <v>198</v>
      </c>
      <c r="N121" s="418">
        <v>1</v>
      </c>
      <c r="O121" s="419" t="s">
        <v>103</v>
      </c>
      <c r="P121" s="419"/>
      <c r="Q121" s="174">
        <v>25</v>
      </c>
      <c r="R121" s="344" t="s">
        <v>197</v>
      </c>
      <c r="S121" s="2"/>
      <c r="T121" s="2"/>
      <c r="U121" s="2"/>
      <c r="V121" s="2"/>
      <c r="W121" s="2"/>
    </row>
    <row r="122" spans="1:23" x14ac:dyDescent="0.35">
      <c r="A122">
        <v>6</v>
      </c>
      <c r="B122" s="435" t="str">
        <f t="shared" si="3"/>
        <v>1.6</v>
      </c>
      <c r="C122" s="17">
        <v>1.6</v>
      </c>
      <c r="D122" s="25">
        <v>2</v>
      </c>
      <c r="E122" s="187">
        <v>1</v>
      </c>
      <c r="F122" s="417" t="s">
        <v>106</v>
      </c>
      <c r="G122" s="418">
        <v>1</v>
      </c>
      <c r="H122" s="419" t="s">
        <v>107</v>
      </c>
      <c r="I122" s="419"/>
      <c r="J122" s="176">
        <v>25</v>
      </c>
      <c r="K122" s="25">
        <v>2</v>
      </c>
      <c r="L122" s="187">
        <v>1</v>
      </c>
      <c r="M122" s="417" t="s">
        <v>106</v>
      </c>
      <c r="N122" s="418">
        <v>1</v>
      </c>
      <c r="O122" s="419" t="s">
        <v>107</v>
      </c>
      <c r="P122" s="419"/>
      <c r="Q122" s="176">
        <v>25</v>
      </c>
      <c r="R122" s="193" t="s">
        <v>196</v>
      </c>
      <c r="S122" s="2"/>
      <c r="T122" s="2"/>
      <c r="U122" s="2"/>
      <c r="V122" s="2"/>
      <c r="W122" s="2"/>
    </row>
    <row r="123" spans="1:23" x14ac:dyDescent="0.35">
      <c r="A123">
        <v>7</v>
      </c>
      <c r="B123" s="435" t="str">
        <f t="shared" si="3"/>
        <v>1.7</v>
      </c>
      <c r="C123" s="17">
        <v>1.7</v>
      </c>
      <c r="D123" s="25">
        <v>2</v>
      </c>
      <c r="E123" s="187">
        <v>1</v>
      </c>
      <c r="F123" s="342" t="s">
        <v>109</v>
      </c>
      <c r="G123" s="323">
        <v>1</v>
      </c>
      <c r="H123" s="123" t="s">
        <v>110</v>
      </c>
      <c r="I123" s="136"/>
      <c r="J123" s="174">
        <v>25</v>
      </c>
      <c r="K123" s="25">
        <v>2</v>
      </c>
      <c r="L123" s="187">
        <v>1</v>
      </c>
      <c r="M123" s="342" t="s">
        <v>109</v>
      </c>
      <c r="N123" s="323">
        <v>1</v>
      </c>
      <c r="O123" s="123" t="s">
        <v>110</v>
      </c>
      <c r="P123" s="136"/>
      <c r="Q123" s="174">
        <v>25</v>
      </c>
      <c r="R123" s="193" t="s">
        <v>196</v>
      </c>
      <c r="S123" s="2"/>
      <c r="T123" s="2"/>
      <c r="U123" s="2"/>
      <c r="V123" s="2"/>
      <c r="W123" s="2"/>
    </row>
    <row r="124" spans="1:23" x14ac:dyDescent="0.35">
      <c r="A124">
        <v>8</v>
      </c>
      <c r="B124" s="435" t="str">
        <f t="shared" si="3"/>
        <v>1.8</v>
      </c>
      <c r="C124" s="17">
        <v>1.8</v>
      </c>
      <c r="D124" s="25">
        <v>2</v>
      </c>
      <c r="E124" s="187">
        <v>1</v>
      </c>
      <c r="F124" s="342" t="s">
        <v>115</v>
      </c>
      <c r="G124" s="323">
        <v>1</v>
      </c>
      <c r="H124" s="123" t="s">
        <v>116</v>
      </c>
      <c r="I124" s="136"/>
      <c r="J124" s="174">
        <v>25</v>
      </c>
      <c r="K124" s="25">
        <v>2</v>
      </c>
      <c r="L124" s="187">
        <v>1</v>
      </c>
      <c r="M124" s="342" t="s">
        <v>115</v>
      </c>
      <c r="N124" s="323">
        <v>1</v>
      </c>
      <c r="O124" s="123" t="s">
        <v>116</v>
      </c>
      <c r="P124" s="136"/>
      <c r="Q124" s="174">
        <v>25</v>
      </c>
      <c r="R124" s="193" t="s">
        <v>196</v>
      </c>
      <c r="S124" s="2"/>
      <c r="T124" s="2"/>
      <c r="U124" s="2"/>
      <c r="V124" s="2"/>
      <c r="W124" s="2"/>
    </row>
    <row r="125" spans="1:23" x14ac:dyDescent="0.35">
      <c r="A125">
        <v>1</v>
      </c>
      <c r="B125" s="435" t="str">
        <f t="shared" si="3"/>
        <v>2.1</v>
      </c>
      <c r="C125" s="17">
        <v>2.4</v>
      </c>
      <c r="D125" s="25">
        <v>3</v>
      </c>
      <c r="E125" s="187">
        <v>2</v>
      </c>
      <c r="F125" s="344" t="s">
        <v>199</v>
      </c>
      <c r="G125" s="327">
        <v>1</v>
      </c>
      <c r="H125" s="146" t="s">
        <v>200</v>
      </c>
      <c r="I125" s="146"/>
      <c r="J125" s="174">
        <v>25</v>
      </c>
      <c r="K125" s="25">
        <v>3</v>
      </c>
      <c r="L125" s="17">
        <v>2</v>
      </c>
      <c r="M125" s="344" t="s">
        <v>199</v>
      </c>
      <c r="N125" s="327">
        <v>1</v>
      </c>
      <c r="O125" s="146" t="s">
        <v>200</v>
      </c>
      <c r="P125" s="146"/>
      <c r="Q125" s="174">
        <v>25</v>
      </c>
      <c r="R125" s="458" t="s">
        <v>201</v>
      </c>
      <c r="S125" s="51" t="s">
        <v>133</v>
      </c>
      <c r="T125" s="2"/>
      <c r="U125" s="2"/>
      <c r="V125" s="2"/>
      <c r="W125" s="2"/>
    </row>
    <row r="126" spans="1:23" x14ac:dyDescent="0.35">
      <c r="A126">
        <v>2</v>
      </c>
      <c r="B126" s="435" t="str">
        <f t="shared" si="3"/>
        <v>2.2</v>
      </c>
      <c r="C126" s="17">
        <v>2.1</v>
      </c>
      <c r="D126" s="25">
        <v>3</v>
      </c>
      <c r="E126" s="187">
        <v>2</v>
      </c>
      <c r="F126" s="343" t="s">
        <v>117</v>
      </c>
      <c r="G126" s="324">
        <v>1</v>
      </c>
      <c r="H126" s="122" t="s">
        <v>118</v>
      </c>
      <c r="I126" s="122"/>
      <c r="J126" s="174">
        <v>25</v>
      </c>
      <c r="K126" s="190">
        <v>5</v>
      </c>
      <c r="L126" s="138">
        <v>3</v>
      </c>
      <c r="M126" s="171" t="s">
        <v>202</v>
      </c>
      <c r="N126" s="185">
        <v>1</v>
      </c>
      <c r="O126" s="141" t="s">
        <v>203</v>
      </c>
      <c r="P126" s="141"/>
      <c r="Q126" s="174">
        <v>25</v>
      </c>
      <c r="R126" s="193" t="s">
        <v>204</v>
      </c>
      <c r="S126" s="2" t="s">
        <v>114</v>
      </c>
      <c r="T126" s="2"/>
      <c r="U126" s="2"/>
      <c r="V126" s="2"/>
      <c r="W126" s="2"/>
    </row>
    <row r="127" spans="1:23" x14ac:dyDescent="0.35">
      <c r="A127">
        <v>3</v>
      </c>
      <c r="B127" s="435" t="str">
        <f t="shared" si="3"/>
        <v>2.3</v>
      </c>
      <c r="C127" s="17">
        <v>2.2999999999999998</v>
      </c>
      <c r="D127" s="25">
        <v>3</v>
      </c>
      <c r="E127" s="187">
        <v>2</v>
      </c>
      <c r="F127" s="344" t="s">
        <v>205</v>
      </c>
      <c r="G127" s="327">
        <v>1</v>
      </c>
      <c r="H127" s="146" t="s">
        <v>131</v>
      </c>
      <c r="I127" s="146"/>
      <c r="J127" s="174">
        <v>25</v>
      </c>
      <c r="K127" s="190">
        <v>5</v>
      </c>
      <c r="L127" s="138">
        <v>3</v>
      </c>
      <c r="M127" s="171" t="s">
        <v>130</v>
      </c>
      <c r="N127" s="185">
        <v>1</v>
      </c>
      <c r="O127" s="141" t="s">
        <v>131</v>
      </c>
      <c r="P127" s="141"/>
      <c r="Q127" s="174">
        <v>25</v>
      </c>
      <c r="R127" s="193" t="s">
        <v>132</v>
      </c>
      <c r="S127" s="51" t="s">
        <v>133</v>
      </c>
      <c r="T127" s="2"/>
      <c r="U127" s="2"/>
      <c r="V127" s="2"/>
      <c r="W127" s="2"/>
    </row>
    <row r="128" spans="1:23" x14ac:dyDescent="0.35">
      <c r="A128">
        <v>4</v>
      </c>
      <c r="B128" s="435" t="str">
        <f t="shared" si="3"/>
        <v>2.4</v>
      </c>
      <c r="C128" s="17">
        <v>2.2000000000000002</v>
      </c>
      <c r="D128" s="25">
        <v>3</v>
      </c>
      <c r="E128" s="187">
        <v>2</v>
      </c>
      <c r="F128" s="343" t="s">
        <v>123</v>
      </c>
      <c r="G128" s="324">
        <v>1</v>
      </c>
      <c r="H128" s="122" t="s">
        <v>124</v>
      </c>
      <c r="I128" s="122"/>
      <c r="J128" s="174">
        <v>25</v>
      </c>
      <c r="K128" s="190">
        <v>6</v>
      </c>
      <c r="L128" s="185">
        <v>3</v>
      </c>
      <c r="M128" s="153" t="s">
        <v>125</v>
      </c>
      <c r="N128" s="351">
        <v>1</v>
      </c>
      <c r="O128" s="139" t="s">
        <v>126</v>
      </c>
      <c r="P128" s="139"/>
      <c r="Q128" s="174">
        <v>25</v>
      </c>
      <c r="R128" s="193" t="s">
        <v>206</v>
      </c>
      <c r="S128" s="2" t="s">
        <v>101</v>
      </c>
      <c r="T128" s="2"/>
      <c r="U128" s="2"/>
      <c r="V128" s="2"/>
      <c r="W128" s="2"/>
    </row>
    <row r="129" spans="1:20" x14ac:dyDescent="0.35">
      <c r="A129">
        <v>5</v>
      </c>
      <c r="B129" s="435" t="str">
        <f t="shared" si="3"/>
        <v>2.5</v>
      </c>
      <c r="C129" s="17">
        <v>2.5</v>
      </c>
      <c r="D129" s="25">
        <v>4</v>
      </c>
      <c r="E129" s="187">
        <v>2</v>
      </c>
      <c r="F129" s="421" t="s">
        <v>139</v>
      </c>
      <c r="G129" s="422">
        <v>2</v>
      </c>
      <c r="H129" s="423" t="s">
        <v>140</v>
      </c>
      <c r="I129" s="423"/>
      <c r="J129" s="174">
        <v>25</v>
      </c>
      <c r="K129" s="109">
        <v>4</v>
      </c>
      <c r="L129" s="104">
        <v>2</v>
      </c>
      <c r="M129" s="421" t="s">
        <v>139</v>
      </c>
      <c r="N129" s="422">
        <v>2</v>
      </c>
      <c r="O129" s="423" t="s">
        <v>140</v>
      </c>
      <c r="P129" s="423"/>
      <c r="Q129" s="174">
        <v>25</v>
      </c>
      <c r="R129" s="193"/>
      <c r="S129" s="2"/>
      <c r="T129" s="2"/>
    </row>
    <row r="130" spans="1:20" x14ac:dyDescent="0.35">
      <c r="A130">
        <v>6</v>
      </c>
      <c r="B130" s="435" t="str">
        <f t="shared" si="3"/>
        <v>2.6</v>
      </c>
      <c r="C130" s="17">
        <v>2.6</v>
      </c>
      <c r="D130" s="25">
        <v>4</v>
      </c>
      <c r="E130" s="187">
        <v>2</v>
      </c>
      <c r="F130" s="421" t="s">
        <v>143</v>
      </c>
      <c r="G130" s="422">
        <v>1</v>
      </c>
      <c r="H130" s="423" t="s">
        <v>144</v>
      </c>
      <c r="I130" s="423"/>
      <c r="J130" s="174">
        <v>25</v>
      </c>
      <c r="K130" s="109">
        <v>4</v>
      </c>
      <c r="L130" s="104">
        <v>2</v>
      </c>
      <c r="M130" s="421" t="s">
        <v>143</v>
      </c>
      <c r="N130" s="422">
        <v>1</v>
      </c>
      <c r="O130" s="423" t="s">
        <v>144</v>
      </c>
      <c r="P130" s="423"/>
      <c r="Q130" s="174">
        <v>25</v>
      </c>
      <c r="R130" s="193"/>
      <c r="S130" s="2"/>
      <c r="T130" s="2"/>
    </row>
    <row r="131" spans="1:20" x14ac:dyDescent="0.35">
      <c r="A131">
        <v>7</v>
      </c>
      <c r="B131" s="435" t="str">
        <f t="shared" si="3"/>
        <v>2.7</v>
      </c>
      <c r="C131" s="17">
        <v>2.7</v>
      </c>
      <c r="D131" s="25">
        <v>4</v>
      </c>
      <c r="E131" s="187">
        <v>2</v>
      </c>
      <c r="F131" s="421" t="s">
        <v>146</v>
      </c>
      <c r="G131" s="422">
        <v>1</v>
      </c>
      <c r="H131" s="423" t="s">
        <v>147</v>
      </c>
      <c r="I131" s="423"/>
      <c r="J131" s="174">
        <v>25</v>
      </c>
      <c r="K131" s="109">
        <v>4</v>
      </c>
      <c r="L131" s="104">
        <v>2</v>
      </c>
      <c r="M131" s="421" t="s">
        <v>146</v>
      </c>
      <c r="N131" s="422">
        <v>1</v>
      </c>
      <c r="O131" s="423" t="s">
        <v>147</v>
      </c>
      <c r="P131" s="423"/>
      <c r="Q131" s="174">
        <v>25</v>
      </c>
      <c r="R131" s="193" t="s">
        <v>148</v>
      </c>
      <c r="S131" s="163" t="s">
        <v>149</v>
      </c>
      <c r="T131" s="2"/>
    </row>
    <row r="132" spans="1:20" x14ac:dyDescent="0.35">
      <c r="A132">
        <v>8</v>
      </c>
      <c r="B132" s="435" t="str">
        <f t="shared" si="3"/>
        <v>2.8</v>
      </c>
      <c r="C132" s="17">
        <v>2.8</v>
      </c>
      <c r="D132" s="25">
        <v>4</v>
      </c>
      <c r="E132" s="187">
        <v>2</v>
      </c>
      <c r="F132" s="424" t="s">
        <v>152</v>
      </c>
      <c r="G132" s="425">
        <v>1</v>
      </c>
      <c r="H132" s="426" t="s">
        <v>153</v>
      </c>
      <c r="I132" s="426"/>
      <c r="J132" s="174">
        <v>25</v>
      </c>
      <c r="K132" s="109">
        <v>4</v>
      </c>
      <c r="L132" s="104">
        <v>2</v>
      </c>
      <c r="M132" s="424" t="s">
        <v>152</v>
      </c>
      <c r="N132" s="425">
        <v>1</v>
      </c>
      <c r="O132" s="426" t="s">
        <v>153</v>
      </c>
      <c r="P132" s="426"/>
      <c r="Q132" s="174">
        <v>25</v>
      </c>
      <c r="R132" s="193"/>
      <c r="S132" s="2"/>
      <c r="T132" s="2"/>
    </row>
    <row r="133" spans="1:20" x14ac:dyDescent="0.35">
      <c r="A133">
        <v>1</v>
      </c>
      <c r="B133" s="435" t="str">
        <f t="shared" si="3"/>
        <v>3.1</v>
      </c>
      <c r="C133" s="17">
        <v>3.2</v>
      </c>
      <c r="D133" s="25">
        <v>5</v>
      </c>
      <c r="E133" s="187">
        <v>3</v>
      </c>
      <c r="F133" s="344" t="s">
        <v>157</v>
      </c>
      <c r="G133" s="327">
        <v>1</v>
      </c>
      <c r="H133" s="146" t="s">
        <v>158</v>
      </c>
      <c r="I133" s="146"/>
      <c r="J133" s="174">
        <v>25</v>
      </c>
      <c r="K133" s="190">
        <v>3</v>
      </c>
      <c r="L133" s="138">
        <v>2</v>
      </c>
      <c r="M133" s="459" t="s">
        <v>159</v>
      </c>
      <c r="N133" s="460">
        <v>1</v>
      </c>
      <c r="O133" s="461" t="s">
        <v>158</v>
      </c>
      <c r="P133" s="461"/>
      <c r="Q133" s="174">
        <v>25</v>
      </c>
      <c r="R133" s="458" t="s">
        <v>207</v>
      </c>
      <c r="S133" s="51" t="s">
        <v>133</v>
      </c>
      <c r="T133" s="2"/>
    </row>
    <row r="134" spans="1:20" x14ac:dyDescent="0.35">
      <c r="A134">
        <v>2</v>
      </c>
      <c r="B134" s="435" t="str">
        <f t="shared" si="3"/>
        <v>3.2</v>
      </c>
      <c r="C134" s="17">
        <v>3.3</v>
      </c>
      <c r="D134" s="25">
        <v>5</v>
      </c>
      <c r="E134" s="187">
        <v>3</v>
      </c>
      <c r="F134" s="342" t="s">
        <v>160</v>
      </c>
      <c r="G134" s="323">
        <v>1</v>
      </c>
      <c r="H134" s="123" t="s">
        <v>161</v>
      </c>
      <c r="I134" s="136"/>
      <c r="J134" s="174">
        <v>25</v>
      </c>
      <c r="K134" s="109">
        <v>5</v>
      </c>
      <c r="L134" s="104">
        <v>3</v>
      </c>
      <c r="M134" s="342" t="s">
        <v>160</v>
      </c>
      <c r="N134" s="323">
        <v>1</v>
      </c>
      <c r="O134" s="123" t="s">
        <v>161</v>
      </c>
      <c r="P134" s="136"/>
      <c r="Q134" s="174">
        <v>25</v>
      </c>
      <c r="R134" s="193"/>
      <c r="S134" s="2" t="s">
        <v>208</v>
      </c>
      <c r="T134" s="2"/>
    </row>
    <row r="135" spans="1:20" x14ac:dyDescent="0.35">
      <c r="A135">
        <v>3</v>
      </c>
      <c r="B135" s="435" t="str">
        <f t="shared" si="3"/>
        <v>3.3</v>
      </c>
      <c r="C135" s="17">
        <v>3.1</v>
      </c>
      <c r="D135" s="25">
        <v>5</v>
      </c>
      <c r="E135" s="187">
        <v>3</v>
      </c>
      <c r="F135" s="346" t="s">
        <v>154</v>
      </c>
      <c r="G135" s="348">
        <v>1</v>
      </c>
      <c r="H135" s="298" t="s">
        <v>155</v>
      </c>
      <c r="I135" s="298"/>
      <c r="J135" s="174">
        <v>25</v>
      </c>
      <c r="K135" s="465">
        <v>6</v>
      </c>
      <c r="L135" s="407">
        <v>3</v>
      </c>
      <c r="M135" s="344" t="s">
        <v>215</v>
      </c>
      <c r="N135" s="327">
        <v>1</v>
      </c>
      <c r="O135" s="146" t="s">
        <v>155</v>
      </c>
      <c r="P135" s="146"/>
      <c r="Q135" s="174">
        <v>25</v>
      </c>
      <c r="R135" s="193" t="s">
        <v>196</v>
      </c>
      <c r="S135" s="51" t="s">
        <v>133</v>
      </c>
      <c r="T135" s="2"/>
    </row>
    <row r="136" spans="1:20" x14ac:dyDescent="0.35">
      <c r="A136">
        <v>4</v>
      </c>
      <c r="B136" s="435" t="str">
        <f t="shared" si="3"/>
        <v>3.4</v>
      </c>
      <c r="C136" s="17">
        <v>3.4</v>
      </c>
      <c r="D136" s="25">
        <v>5</v>
      </c>
      <c r="E136" s="187">
        <v>3</v>
      </c>
      <c r="F136" s="424" t="s">
        <v>163</v>
      </c>
      <c r="G136" s="425">
        <v>1</v>
      </c>
      <c r="H136" s="426" t="s">
        <v>164</v>
      </c>
      <c r="I136" s="426"/>
      <c r="J136" s="174">
        <v>25</v>
      </c>
      <c r="K136" s="465">
        <v>6</v>
      </c>
      <c r="L136" s="407">
        <v>3</v>
      </c>
      <c r="M136" s="424" t="s">
        <v>163</v>
      </c>
      <c r="N136" s="425">
        <v>1</v>
      </c>
      <c r="O136" s="426" t="s">
        <v>164</v>
      </c>
      <c r="P136" s="426"/>
      <c r="Q136" s="174">
        <v>25</v>
      </c>
      <c r="R136" s="458" t="s">
        <v>209</v>
      </c>
      <c r="S136" s="163" t="s">
        <v>165</v>
      </c>
      <c r="T136" s="2"/>
    </row>
    <row r="137" spans="1:20" x14ac:dyDescent="0.35">
      <c r="A137">
        <v>5</v>
      </c>
      <c r="B137" s="435" t="str">
        <f t="shared" si="3"/>
        <v>3.5</v>
      </c>
      <c r="C137" s="17">
        <v>3.5</v>
      </c>
      <c r="D137" s="25">
        <v>6</v>
      </c>
      <c r="E137" s="187">
        <v>3</v>
      </c>
      <c r="F137" s="344" t="s">
        <v>166</v>
      </c>
      <c r="G137" s="327">
        <v>1</v>
      </c>
      <c r="H137" s="146" t="s">
        <v>167</v>
      </c>
      <c r="I137" s="146"/>
      <c r="J137" s="174">
        <v>25</v>
      </c>
      <c r="K137" s="190">
        <v>3</v>
      </c>
      <c r="L137" s="138">
        <v>2</v>
      </c>
      <c r="M137" s="459" t="s">
        <v>168</v>
      </c>
      <c r="N137" s="460">
        <v>1</v>
      </c>
      <c r="O137" s="461" t="s">
        <v>169</v>
      </c>
      <c r="P137" s="461"/>
      <c r="Q137" s="174">
        <v>25</v>
      </c>
      <c r="R137" s="458" t="s">
        <v>210</v>
      </c>
      <c r="S137" s="2"/>
      <c r="T137" s="2"/>
    </row>
    <row r="138" spans="1:20" x14ac:dyDescent="0.35">
      <c r="A138">
        <v>6</v>
      </c>
      <c r="B138" s="435" t="str">
        <f t="shared" si="3"/>
        <v>3.6</v>
      </c>
      <c r="C138" s="299">
        <v>3.8</v>
      </c>
      <c r="D138" s="433">
        <v>6</v>
      </c>
      <c r="E138" s="413">
        <v>3</v>
      </c>
      <c r="F138" s="462" t="s">
        <v>177</v>
      </c>
      <c r="G138" s="463"/>
      <c r="H138" s="420" t="s">
        <v>178</v>
      </c>
      <c r="I138" s="464"/>
      <c r="J138" s="340">
        <v>25</v>
      </c>
      <c r="K138" s="303">
        <v>3</v>
      </c>
      <c r="L138" s="304">
        <v>2</v>
      </c>
      <c r="M138" s="429" t="s">
        <v>177</v>
      </c>
      <c r="N138" s="430"/>
      <c r="O138" s="431" t="s">
        <v>178</v>
      </c>
      <c r="P138" s="431"/>
      <c r="Q138" s="340">
        <v>25</v>
      </c>
      <c r="R138" s="458" t="s">
        <v>211</v>
      </c>
      <c r="S138" s="2"/>
      <c r="T138" s="2"/>
    </row>
    <row r="139" spans="1:20" x14ac:dyDescent="0.35">
      <c r="A139">
        <v>7</v>
      </c>
      <c r="B139" s="435" t="str">
        <f t="shared" si="3"/>
        <v>3.7</v>
      </c>
      <c r="C139" s="17">
        <v>3.7</v>
      </c>
      <c r="D139" s="25">
        <v>6</v>
      </c>
      <c r="E139" s="187">
        <v>3</v>
      </c>
      <c r="F139" s="427" t="s">
        <v>172</v>
      </c>
      <c r="G139" s="428">
        <v>1</v>
      </c>
      <c r="H139" s="150" t="s">
        <v>173</v>
      </c>
      <c r="I139" s="150"/>
      <c r="J139" s="174">
        <v>25</v>
      </c>
      <c r="K139" s="465">
        <v>5</v>
      </c>
      <c r="L139" s="407">
        <v>3</v>
      </c>
      <c r="M139" s="427" t="s">
        <v>174</v>
      </c>
      <c r="N139" s="428">
        <v>2</v>
      </c>
      <c r="O139" s="150" t="s">
        <v>175</v>
      </c>
      <c r="P139" s="150"/>
      <c r="Q139" s="174">
        <v>25</v>
      </c>
      <c r="R139" s="193" t="s">
        <v>176</v>
      </c>
      <c r="S139" s="2"/>
      <c r="T139" s="2"/>
    </row>
    <row r="140" spans="1:20" x14ac:dyDescent="0.35">
      <c r="A140">
        <v>8</v>
      </c>
      <c r="B140" s="435" t="str">
        <f t="shared" si="3"/>
        <v>3.8</v>
      </c>
      <c r="C140" s="17">
        <v>3.6</v>
      </c>
      <c r="D140" s="25">
        <v>6</v>
      </c>
      <c r="E140" s="187">
        <v>3</v>
      </c>
      <c r="F140" s="421" t="s">
        <v>170</v>
      </c>
      <c r="G140" s="422">
        <v>1</v>
      </c>
      <c r="H140" s="423" t="s">
        <v>171</v>
      </c>
      <c r="I140" s="423"/>
      <c r="J140" s="174">
        <v>25</v>
      </c>
      <c r="K140" s="109">
        <v>6</v>
      </c>
      <c r="L140" s="104">
        <v>3</v>
      </c>
      <c r="M140" s="345" t="s">
        <v>170</v>
      </c>
      <c r="N140" s="165">
        <v>1</v>
      </c>
      <c r="O140" s="111" t="s">
        <v>171</v>
      </c>
      <c r="P140" s="39"/>
      <c r="Q140" s="174">
        <v>25</v>
      </c>
      <c r="R140" s="193" t="s">
        <v>162</v>
      </c>
      <c r="S140" s="163" t="s">
        <v>165</v>
      </c>
      <c r="T140" s="2"/>
    </row>
    <row r="141" spans="1:20" x14ac:dyDescent="0.35">
      <c r="A141">
        <v>1</v>
      </c>
      <c r="B141" s="435" t="str">
        <f t="shared" si="3"/>
        <v>4.1</v>
      </c>
      <c r="C141" s="17">
        <v>4.0999999999999996</v>
      </c>
      <c r="D141" s="25">
        <v>7</v>
      </c>
      <c r="E141" s="187">
        <v>4</v>
      </c>
      <c r="F141" s="421" t="s">
        <v>179</v>
      </c>
      <c r="G141" s="422">
        <v>1</v>
      </c>
      <c r="H141" s="423" t="s">
        <v>180</v>
      </c>
      <c r="I141" s="423"/>
      <c r="J141" s="174">
        <v>25</v>
      </c>
      <c r="K141" s="109">
        <v>7</v>
      </c>
      <c r="L141" s="104">
        <v>4</v>
      </c>
      <c r="M141" s="421" t="s">
        <v>179</v>
      </c>
      <c r="N141" s="422">
        <v>1</v>
      </c>
      <c r="O141" s="423" t="s">
        <v>180</v>
      </c>
      <c r="P141" s="423"/>
      <c r="Q141" s="174">
        <v>25</v>
      </c>
      <c r="R141" s="193" t="s">
        <v>162</v>
      </c>
      <c r="S141" s="163" t="s">
        <v>165</v>
      </c>
      <c r="T141" s="2"/>
    </row>
    <row r="142" spans="1:20" x14ac:dyDescent="0.35">
      <c r="A142">
        <v>2</v>
      </c>
      <c r="B142" s="435" t="str">
        <f t="shared" si="3"/>
        <v>4.2</v>
      </c>
      <c r="C142" s="17">
        <v>4.2</v>
      </c>
      <c r="D142" s="25">
        <v>7</v>
      </c>
      <c r="E142" s="187">
        <v>4</v>
      </c>
      <c r="F142" s="345" t="s">
        <v>181</v>
      </c>
      <c r="G142" s="165">
        <v>1</v>
      </c>
      <c r="H142" s="111" t="s">
        <v>182</v>
      </c>
      <c r="I142" s="39"/>
      <c r="J142" s="174">
        <v>25</v>
      </c>
      <c r="K142" s="109">
        <v>7</v>
      </c>
      <c r="L142" s="104">
        <v>4</v>
      </c>
      <c r="M142" s="345" t="s">
        <v>181</v>
      </c>
      <c r="N142" s="165">
        <v>1</v>
      </c>
      <c r="O142" s="111" t="s">
        <v>182</v>
      </c>
      <c r="P142" s="39"/>
      <c r="Q142" s="174">
        <v>25</v>
      </c>
      <c r="R142" s="193"/>
      <c r="S142" s="2"/>
      <c r="T142" s="2"/>
    </row>
    <row r="143" spans="1:20" x14ac:dyDescent="0.35">
      <c r="A143">
        <v>3</v>
      </c>
      <c r="B143" s="435" t="str">
        <f t="shared" si="3"/>
        <v>4.3</v>
      </c>
      <c r="C143" s="17">
        <v>4.3</v>
      </c>
      <c r="D143" s="25">
        <v>7</v>
      </c>
      <c r="E143" s="187">
        <v>4</v>
      </c>
      <c r="F143" s="417" t="s">
        <v>183</v>
      </c>
      <c r="G143" s="418">
        <v>1</v>
      </c>
      <c r="H143" s="419" t="s">
        <v>184</v>
      </c>
      <c r="I143" s="419"/>
      <c r="J143" s="174">
        <v>25</v>
      </c>
      <c r="K143" s="109">
        <v>7</v>
      </c>
      <c r="L143" s="104">
        <v>4</v>
      </c>
      <c r="M143" s="417" t="s">
        <v>183</v>
      </c>
      <c r="N143" s="418">
        <v>1</v>
      </c>
      <c r="O143" s="419" t="s">
        <v>184</v>
      </c>
      <c r="P143" s="419"/>
      <c r="Q143" s="174">
        <v>25</v>
      </c>
      <c r="R143" s="193" t="s">
        <v>162</v>
      </c>
      <c r="S143" s="163" t="s">
        <v>165</v>
      </c>
      <c r="T143" s="2"/>
    </row>
    <row r="144" spans="1:20" x14ac:dyDescent="0.35">
      <c r="A144">
        <v>4</v>
      </c>
      <c r="B144" s="435" t="str">
        <f t="shared" si="3"/>
        <v>4.4</v>
      </c>
      <c r="C144" s="299">
        <v>4.4000000000000004</v>
      </c>
      <c r="D144" s="433">
        <v>7</v>
      </c>
      <c r="E144" s="413">
        <v>4</v>
      </c>
      <c r="F144" s="347" t="s">
        <v>185</v>
      </c>
      <c r="G144" s="349"/>
      <c r="H144" s="420" t="s">
        <v>212</v>
      </c>
      <c r="I144" s="302"/>
      <c r="J144" s="340">
        <v>25</v>
      </c>
      <c r="K144" s="305">
        <v>7</v>
      </c>
      <c r="L144" s="301">
        <v>4</v>
      </c>
      <c r="M144" s="347" t="s">
        <v>185</v>
      </c>
      <c r="N144" s="349"/>
      <c r="O144" s="420" t="s">
        <v>212</v>
      </c>
      <c r="P144" s="300"/>
      <c r="Q144" s="340">
        <v>25</v>
      </c>
      <c r="R144" s="193"/>
      <c r="S144" s="2"/>
      <c r="T144" s="2"/>
    </row>
    <row r="145" spans="1:20" x14ac:dyDescent="0.35">
      <c r="A145">
        <v>5</v>
      </c>
      <c r="B145" s="435" t="str">
        <f t="shared" si="3"/>
        <v>4.5</v>
      </c>
      <c r="C145" s="17">
        <v>4.5</v>
      </c>
      <c r="D145" s="25">
        <v>8</v>
      </c>
      <c r="E145" s="187">
        <v>4</v>
      </c>
      <c r="F145" s="342" t="s">
        <v>186</v>
      </c>
      <c r="G145" s="323">
        <v>1</v>
      </c>
      <c r="H145" s="123" t="s">
        <v>187</v>
      </c>
      <c r="I145" s="136"/>
      <c r="J145" s="174">
        <v>100</v>
      </c>
      <c r="K145" s="109">
        <v>8</v>
      </c>
      <c r="L145" s="104">
        <v>4</v>
      </c>
      <c r="M145" s="342" t="s">
        <v>186</v>
      </c>
      <c r="N145" s="323">
        <v>2</v>
      </c>
      <c r="O145" s="123" t="s">
        <v>188</v>
      </c>
      <c r="P145" s="136"/>
      <c r="Q145" s="174">
        <v>100</v>
      </c>
      <c r="R145" s="193" t="s">
        <v>189</v>
      </c>
      <c r="S145" s="163" t="s">
        <v>190</v>
      </c>
      <c r="T145" s="2"/>
    </row>
    <row r="146" spans="1:20" x14ac:dyDescent="0.35">
      <c r="D146" s="45"/>
      <c r="E146" s="164"/>
      <c r="F146" s="45"/>
      <c r="G146" s="164"/>
      <c r="J146" s="173"/>
      <c r="K146" s="45"/>
      <c r="M146" s="45"/>
      <c r="N146" s="164"/>
      <c r="Q146" s="173"/>
      <c r="R146" s="45"/>
    </row>
    <row r="147" spans="1:20" s="513" customFormat="1" x14ac:dyDescent="0.35">
      <c r="A147" s="522"/>
      <c r="B147" s="523"/>
      <c r="C147" s="524"/>
      <c r="D147" s="524"/>
      <c r="E147" s="524"/>
      <c r="F147" s="525"/>
      <c r="G147" s="525"/>
      <c r="H147" s="524"/>
      <c r="I147" s="524"/>
    </row>
    <row r="148" spans="1:20" ht="15" x14ac:dyDescent="0.4">
      <c r="M148" s="198" t="s">
        <v>40</v>
      </c>
      <c r="R148" s="199" t="s">
        <v>41</v>
      </c>
    </row>
    <row r="149" spans="1:20" x14ac:dyDescent="0.35">
      <c r="B149" s="194"/>
      <c r="C149" s="195"/>
      <c r="D149" s="196" t="s">
        <v>216</v>
      </c>
      <c r="E149" t="s">
        <v>770</v>
      </c>
      <c r="K149" t="s">
        <v>774</v>
      </c>
      <c r="M149" t="s">
        <v>775</v>
      </c>
      <c r="O149" t="s">
        <v>45</v>
      </c>
    </row>
    <row r="150" spans="1:20" x14ac:dyDescent="0.35">
      <c r="B150" s="197"/>
      <c r="C150" s="195"/>
      <c r="D150" s="196"/>
      <c r="E150" t="s">
        <v>771</v>
      </c>
      <c r="K150" t="s">
        <v>773</v>
      </c>
      <c r="M150" t="s">
        <v>776</v>
      </c>
      <c r="O150" t="s">
        <v>51</v>
      </c>
    </row>
    <row r="151" spans="1:20" x14ac:dyDescent="0.35">
      <c r="B151" s="197"/>
      <c r="C151" s="195"/>
      <c r="D151" s="196" t="s">
        <v>6</v>
      </c>
      <c r="E151" t="s">
        <v>49</v>
      </c>
      <c r="K151" t="s">
        <v>772</v>
      </c>
      <c r="M151" t="s">
        <v>777</v>
      </c>
      <c r="O151" t="s">
        <v>55</v>
      </c>
    </row>
    <row r="152" spans="1:20" x14ac:dyDescent="0.35">
      <c r="B152" s="197"/>
      <c r="C152" s="195"/>
      <c r="D152" s="196"/>
    </row>
    <row r="154" spans="1:20" ht="15" customHeight="1" x14ac:dyDescent="0.35">
      <c r="A154" s="120"/>
      <c r="B154" s="297"/>
      <c r="C154" s="68"/>
      <c r="D154" s="68"/>
      <c r="E154" s="68"/>
      <c r="F154" s="111"/>
      <c r="G154" s="111"/>
      <c r="H154" s="68"/>
      <c r="I154" s="68"/>
    </row>
    <row r="155" spans="1:20" s="2" customFormat="1" x14ac:dyDescent="0.35">
      <c r="A155" s="4"/>
      <c r="B155" s="5"/>
      <c r="C155" s="6" t="s">
        <v>217</v>
      </c>
      <c r="D155" s="7"/>
      <c r="E155" s="8"/>
      <c r="F155" s="9"/>
      <c r="G155" s="10"/>
      <c r="H155" s="11"/>
      <c r="I155" s="9"/>
      <c r="J155" s="10"/>
      <c r="K155" s="10"/>
      <c r="L155" s="10"/>
      <c r="M155" s="9"/>
      <c r="N155" s="10"/>
      <c r="O155" s="11"/>
      <c r="P155" s="9"/>
      <c r="Q155" s="10"/>
      <c r="R155" s="12"/>
      <c r="S155" s="12"/>
      <c r="T155" s="12"/>
    </row>
    <row r="156" spans="1:20" s="2" customFormat="1" ht="13" x14ac:dyDescent="0.3">
      <c r="A156" s="13"/>
      <c r="B156" s="14"/>
      <c r="C156" s="15"/>
      <c r="D156" s="16"/>
      <c r="E156" s="17"/>
      <c r="F156" s="18"/>
      <c r="G156" s="16"/>
      <c r="H156" s="17"/>
      <c r="I156" s="18" t="s">
        <v>58</v>
      </c>
      <c r="J156" s="19">
        <f>SUM(J164:J185,J187,J189:J192)</f>
        <v>750</v>
      </c>
      <c r="K156" s="20"/>
      <c r="L156" s="16"/>
      <c r="M156" s="18"/>
      <c r="N156" s="16"/>
      <c r="O156" s="21"/>
      <c r="P156" s="18" t="s">
        <v>58</v>
      </c>
      <c r="Q156" s="19">
        <f>SUM(Q164:Q185,Q187,Q189:Q192)</f>
        <v>750</v>
      </c>
      <c r="R156" s="22"/>
    </row>
    <row r="157" spans="1:20" s="2" customFormat="1" ht="13" x14ac:dyDescent="0.3">
      <c r="A157" s="13"/>
      <c r="B157" s="14"/>
      <c r="C157" s="24"/>
      <c r="D157" s="16"/>
      <c r="E157" s="17"/>
      <c r="F157" s="18"/>
      <c r="G157" s="16"/>
      <c r="H157" s="17"/>
      <c r="I157" s="27" t="s">
        <v>59</v>
      </c>
      <c r="J157" s="28">
        <f>SUM(J186,J188)</f>
        <v>50</v>
      </c>
      <c r="K157" s="25"/>
      <c r="L157" s="16"/>
      <c r="M157" s="18"/>
      <c r="N157" s="16"/>
      <c r="O157" s="21"/>
      <c r="P157" s="27" t="s">
        <v>59</v>
      </c>
      <c r="Q157" s="28">
        <f>SUM(Q186,Q188)</f>
        <v>50</v>
      </c>
      <c r="R157" s="26"/>
    </row>
    <row r="158" spans="1:20" s="2" customFormat="1" ht="13" x14ac:dyDescent="0.3">
      <c r="C158" s="24"/>
      <c r="D158" s="16"/>
      <c r="E158" s="17"/>
      <c r="F158" s="18"/>
      <c r="G158" s="16"/>
      <c r="H158" s="17"/>
      <c r="I158" s="30" t="s">
        <v>60</v>
      </c>
      <c r="J158" s="414">
        <f>SUM(J156:J157)</f>
        <v>800</v>
      </c>
      <c r="K158" s="25"/>
      <c r="L158" s="16"/>
      <c r="M158" s="18"/>
      <c r="N158" s="16"/>
      <c r="O158" s="21"/>
      <c r="P158" s="30" t="s">
        <v>60</v>
      </c>
      <c r="Q158" s="31">
        <f>SUM(Q156:Q157)</f>
        <v>800</v>
      </c>
      <c r="R158" s="15"/>
      <c r="S158" s="13"/>
      <c r="T158" s="13"/>
    </row>
    <row r="162" spans="1:23" s="50" customFormat="1" x14ac:dyDescent="0.35">
      <c r="A162" s="306" t="s">
        <v>218</v>
      </c>
      <c r="B162" s="307"/>
      <c r="C162" s="308" t="s">
        <v>62</v>
      </c>
      <c r="D162" s="309" t="s">
        <v>219</v>
      </c>
      <c r="E162" s="309"/>
      <c r="F162" s="309"/>
      <c r="G162" s="310"/>
      <c r="H162" s="310"/>
      <c r="I162" s="310"/>
      <c r="J162" s="307"/>
      <c r="K162" s="311">
        <v>2026</v>
      </c>
      <c r="L162" s="309" t="s">
        <v>220</v>
      </c>
      <c r="M162" s="309"/>
      <c r="N162" s="307"/>
      <c r="O162" s="310"/>
      <c r="P162" s="310"/>
      <c r="Q162" s="307"/>
      <c r="R162" s="312"/>
      <c r="S162" s="310"/>
      <c r="T162" s="310"/>
      <c r="U162" s="310"/>
      <c r="V162" s="310"/>
      <c r="W162" s="310"/>
    </row>
    <row r="163" spans="1:23" s="51" customFormat="1" ht="23" x14ac:dyDescent="0.25">
      <c r="B163" s="52" t="s">
        <v>65</v>
      </c>
      <c r="C163" s="53" t="s">
        <v>221</v>
      </c>
      <c r="D163" s="54" t="s">
        <v>67</v>
      </c>
      <c r="E163" s="55" t="s">
        <v>68</v>
      </c>
      <c r="F163" s="56" t="s">
        <v>222</v>
      </c>
      <c r="G163" s="53" t="s">
        <v>70</v>
      </c>
      <c r="H163" s="335" t="s">
        <v>223</v>
      </c>
      <c r="I163" s="336" t="s">
        <v>71</v>
      </c>
      <c r="J163" s="54" t="s">
        <v>73</v>
      </c>
      <c r="K163" s="57" t="s">
        <v>74</v>
      </c>
      <c r="L163" s="53" t="s">
        <v>75</v>
      </c>
      <c r="M163" s="56" t="s">
        <v>224</v>
      </c>
      <c r="N163" s="152" t="s">
        <v>77</v>
      </c>
      <c r="O163" s="335" t="s">
        <v>225</v>
      </c>
      <c r="P163" s="58" t="s">
        <v>78</v>
      </c>
      <c r="Q163" s="53" t="s">
        <v>80</v>
      </c>
      <c r="R163" s="58" t="s">
        <v>81</v>
      </c>
      <c r="S163" s="59" t="s">
        <v>82</v>
      </c>
      <c r="T163" s="59" t="s">
        <v>83</v>
      </c>
      <c r="U163" s="130"/>
      <c r="V163" s="131" t="s">
        <v>84</v>
      </c>
      <c r="W163" s="132" t="s">
        <v>85</v>
      </c>
    </row>
    <row r="164" spans="1:23" x14ac:dyDescent="0.35">
      <c r="B164" s="200" t="str">
        <f t="shared" ref="B164:B192" si="4">E164&amp;"."&amp;D164</f>
        <v>1.1</v>
      </c>
      <c r="C164" s="134" t="s">
        <v>226</v>
      </c>
      <c r="D164" s="648">
        <v>1</v>
      </c>
      <c r="E164" s="322">
        <v>1</v>
      </c>
      <c r="F164" s="313" t="s">
        <v>227</v>
      </c>
      <c r="G164" s="314">
        <v>1</v>
      </c>
      <c r="H164" s="313" t="s">
        <v>228</v>
      </c>
      <c r="I164" s="647" t="s">
        <v>95</v>
      </c>
      <c r="J164" s="338">
        <v>25</v>
      </c>
      <c r="K164" s="671">
        <v>1</v>
      </c>
      <c r="L164" s="333">
        <v>1</v>
      </c>
      <c r="M164" s="672" t="s">
        <v>227</v>
      </c>
      <c r="N164" s="314">
        <v>1</v>
      </c>
      <c r="O164" s="313" t="s">
        <v>228</v>
      </c>
      <c r="P164" s="647" t="s">
        <v>95</v>
      </c>
      <c r="Q164" s="411">
        <v>25</v>
      </c>
      <c r="R164" s="355" t="s">
        <v>229</v>
      </c>
      <c r="S164" s="356"/>
      <c r="T164" s="357"/>
      <c r="U164" s="133"/>
      <c r="V164" s="133"/>
      <c r="W164" s="133"/>
    </row>
    <row r="165" spans="1:23" x14ac:dyDescent="0.35">
      <c r="B165" s="201" t="str">
        <f t="shared" si="4"/>
        <v>1.1</v>
      </c>
      <c r="C165" s="17" t="s">
        <v>226</v>
      </c>
      <c r="D165" s="688">
        <v>1</v>
      </c>
      <c r="E165" s="323">
        <v>1</v>
      </c>
      <c r="F165" s="315" t="s">
        <v>230</v>
      </c>
      <c r="G165" s="316">
        <v>1</v>
      </c>
      <c r="H165" s="315" t="s">
        <v>231</v>
      </c>
      <c r="I165" s="649" t="s">
        <v>93</v>
      </c>
      <c r="J165" s="337">
        <v>25</v>
      </c>
      <c r="K165" s="673">
        <v>1</v>
      </c>
      <c r="L165" s="334">
        <v>1</v>
      </c>
      <c r="M165" s="136" t="s">
        <v>230</v>
      </c>
      <c r="N165" s="316">
        <v>1</v>
      </c>
      <c r="O165" s="315" t="s">
        <v>231</v>
      </c>
      <c r="P165" s="649" t="s">
        <v>93</v>
      </c>
      <c r="Q165" s="412">
        <v>25</v>
      </c>
      <c r="R165" s="91" t="s">
        <v>229</v>
      </c>
      <c r="S165" s="358"/>
      <c r="T165" s="359"/>
      <c r="U165" s="2"/>
      <c r="V165" s="2"/>
      <c r="W165" s="2"/>
    </row>
    <row r="166" spans="1:23" x14ac:dyDescent="0.35">
      <c r="B166" s="201" t="str">
        <f t="shared" si="4"/>
        <v>1.2</v>
      </c>
      <c r="C166" s="17" t="s">
        <v>232</v>
      </c>
      <c r="D166" s="650">
        <v>2</v>
      </c>
      <c r="E166" s="323">
        <v>1</v>
      </c>
      <c r="F166" s="317" t="s">
        <v>233</v>
      </c>
      <c r="G166" s="318">
        <v>1</v>
      </c>
      <c r="H166" s="317" t="s">
        <v>234</v>
      </c>
      <c r="I166" s="651" t="s">
        <v>97</v>
      </c>
      <c r="J166" s="337">
        <v>25</v>
      </c>
      <c r="K166" s="674">
        <v>4</v>
      </c>
      <c r="L166" s="334">
        <v>1</v>
      </c>
      <c r="M166" s="139" t="s">
        <v>235</v>
      </c>
      <c r="N166" s="330">
        <v>1</v>
      </c>
      <c r="O166" s="329" t="s">
        <v>235</v>
      </c>
      <c r="P166" s="675" t="s">
        <v>99</v>
      </c>
      <c r="Q166" s="412">
        <v>25</v>
      </c>
      <c r="R166" s="91" t="s">
        <v>786</v>
      </c>
      <c r="S166" s="358"/>
      <c r="T166" s="359" t="s">
        <v>236</v>
      </c>
      <c r="U166" s="2"/>
      <c r="V166" s="2"/>
      <c r="W166" s="2"/>
    </row>
    <row r="167" spans="1:23" x14ac:dyDescent="0.35">
      <c r="B167" s="201" t="str">
        <f t="shared" si="4"/>
        <v>1.2</v>
      </c>
      <c r="C167" s="17" t="s">
        <v>232</v>
      </c>
      <c r="D167" s="652">
        <v>2</v>
      </c>
      <c r="E167" s="324">
        <v>1</v>
      </c>
      <c r="F167" s="653" t="s">
        <v>237</v>
      </c>
      <c r="G167" s="654">
        <v>1</v>
      </c>
      <c r="H167" s="653" t="s">
        <v>238</v>
      </c>
      <c r="I167" s="655" t="s">
        <v>103</v>
      </c>
      <c r="J167" s="337">
        <v>25</v>
      </c>
      <c r="K167" s="676">
        <v>2</v>
      </c>
      <c r="L167" s="334">
        <v>1</v>
      </c>
      <c r="M167" s="677" t="s">
        <v>237</v>
      </c>
      <c r="N167" s="654">
        <v>1</v>
      </c>
      <c r="O167" s="653" t="s">
        <v>238</v>
      </c>
      <c r="P167" s="678" t="s">
        <v>103</v>
      </c>
      <c r="Q167" s="412">
        <v>25</v>
      </c>
      <c r="R167" s="360" t="s">
        <v>787</v>
      </c>
      <c r="S167" s="361"/>
      <c r="T167" s="362"/>
      <c r="U167" s="2"/>
      <c r="V167" s="2"/>
      <c r="W167" s="2"/>
    </row>
    <row r="168" spans="1:23" x14ac:dyDescent="0.35">
      <c r="B168" s="201" t="str">
        <f t="shared" si="4"/>
        <v>1.3</v>
      </c>
      <c r="C168" s="17" t="s">
        <v>239</v>
      </c>
      <c r="D168" s="650">
        <v>3</v>
      </c>
      <c r="E168" s="325">
        <v>1</v>
      </c>
      <c r="F168" s="317" t="s">
        <v>240</v>
      </c>
      <c r="G168" s="318">
        <v>1</v>
      </c>
      <c r="H168" s="317" t="s">
        <v>241</v>
      </c>
      <c r="I168" s="651" t="s">
        <v>242</v>
      </c>
      <c r="J168" s="337">
        <v>25</v>
      </c>
      <c r="K168" s="676">
        <v>2</v>
      </c>
      <c r="L168" s="334">
        <v>1</v>
      </c>
      <c r="M168" s="139" t="s">
        <v>243</v>
      </c>
      <c r="N168" s="330">
        <v>1</v>
      </c>
      <c r="O168" s="329" t="s">
        <v>244</v>
      </c>
      <c r="P168" s="679" t="s">
        <v>89</v>
      </c>
      <c r="Q168" s="412">
        <v>25</v>
      </c>
      <c r="R168" s="91" t="s">
        <v>788</v>
      </c>
      <c r="S168" s="358"/>
      <c r="T168" s="359"/>
      <c r="U168" s="2"/>
      <c r="V168" s="2"/>
      <c r="W168" s="2"/>
    </row>
    <row r="169" spans="1:23" x14ac:dyDescent="0.35">
      <c r="B169" s="201" t="str">
        <f t="shared" si="4"/>
        <v>1.3</v>
      </c>
      <c r="C169" s="17" t="s">
        <v>239</v>
      </c>
      <c r="D169" s="652">
        <v>3</v>
      </c>
      <c r="E169" s="326">
        <v>1</v>
      </c>
      <c r="F169" s="653" t="s">
        <v>245</v>
      </c>
      <c r="G169" s="654">
        <v>1</v>
      </c>
      <c r="H169" s="653" t="s">
        <v>246</v>
      </c>
      <c r="I169" s="655" t="s">
        <v>107</v>
      </c>
      <c r="J169" s="32">
        <v>25</v>
      </c>
      <c r="K169" s="673">
        <v>3</v>
      </c>
      <c r="L169" s="334">
        <v>1</v>
      </c>
      <c r="M169" s="136" t="s">
        <v>245</v>
      </c>
      <c r="N169" s="316">
        <v>1</v>
      </c>
      <c r="O169" s="315" t="s">
        <v>246</v>
      </c>
      <c r="P169" s="649" t="s">
        <v>107</v>
      </c>
      <c r="Q169" s="412">
        <v>25</v>
      </c>
      <c r="R169" s="23" t="s">
        <v>247</v>
      </c>
      <c r="S169" s="358"/>
      <c r="T169" s="359"/>
      <c r="U169" s="2"/>
      <c r="V169" s="2"/>
      <c r="W169" s="2"/>
    </row>
    <row r="170" spans="1:23" x14ac:dyDescent="0.35">
      <c r="B170" s="201" t="str">
        <f t="shared" si="4"/>
        <v>1.4</v>
      </c>
      <c r="C170" s="17" t="s">
        <v>248</v>
      </c>
      <c r="D170" s="648">
        <v>4</v>
      </c>
      <c r="E170" s="323">
        <v>1</v>
      </c>
      <c r="F170" s="315" t="s">
        <v>249</v>
      </c>
      <c r="G170" s="316">
        <v>1</v>
      </c>
      <c r="H170" s="315" t="s">
        <v>250</v>
      </c>
      <c r="I170" s="649" t="s">
        <v>116</v>
      </c>
      <c r="J170" s="337">
        <v>25</v>
      </c>
      <c r="K170" s="676">
        <v>3</v>
      </c>
      <c r="L170" s="334">
        <v>1</v>
      </c>
      <c r="M170" s="123" t="s">
        <v>249</v>
      </c>
      <c r="N170" s="32">
        <v>1</v>
      </c>
      <c r="O170" s="319" t="s">
        <v>250</v>
      </c>
      <c r="P170" s="649" t="s">
        <v>116</v>
      </c>
      <c r="Q170" s="412">
        <v>25</v>
      </c>
      <c r="R170" s="360" t="s">
        <v>229</v>
      </c>
      <c r="S170" s="358"/>
      <c r="T170" s="359" t="s">
        <v>251</v>
      </c>
      <c r="U170" s="2"/>
      <c r="V170" s="2"/>
      <c r="W170" s="2"/>
    </row>
    <row r="171" spans="1:23" x14ac:dyDescent="0.35">
      <c r="B171" s="201" t="str">
        <f t="shared" si="4"/>
        <v>1.4</v>
      </c>
      <c r="C171" s="17" t="s">
        <v>248</v>
      </c>
      <c r="D171" s="656">
        <v>4</v>
      </c>
      <c r="E171" s="323">
        <v>1</v>
      </c>
      <c r="F171" s="657" t="s">
        <v>252</v>
      </c>
      <c r="G171" s="658">
        <v>1</v>
      </c>
      <c r="H171" s="657" t="s">
        <v>253</v>
      </c>
      <c r="I171" s="659" t="s">
        <v>110</v>
      </c>
      <c r="J171" s="337">
        <v>25</v>
      </c>
      <c r="K171" s="673">
        <v>4</v>
      </c>
      <c r="L171" s="334">
        <v>1</v>
      </c>
      <c r="M171" s="139" t="s">
        <v>637</v>
      </c>
      <c r="N171" s="330">
        <v>1</v>
      </c>
      <c r="O171" s="329" t="s">
        <v>638</v>
      </c>
      <c r="P171" s="675" t="s">
        <v>112</v>
      </c>
      <c r="Q171" s="187">
        <v>25</v>
      </c>
      <c r="R171" s="91" t="s">
        <v>789</v>
      </c>
      <c r="S171" s="358"/>
      <c r="T171" s="359"/>
      <c r="U171" s="2"/>
      <c r="V171" s="2"/>
      <c r="W171" s="2"/>
    </row>
    <row r="172" spans="1:23" x14ac:dyDescent="0.35">
      <c r="B172" s="201" t="str">
        <f t="shared" si="4"/>
        <v>2.5</v>
      </c>
      <c r="C172" s="17" t="s">
        <v>254</v>
      </c>
      <c r="D172" s="650">
        <v>5</v>
      </c>
      <c r="E172" s="324">
        <v>2</v>
      </c>
      <c r="F172" s="317" t="s">
        <v>258</v>
      </c>
      <c r="G172" s="318">
        <v>1</v>
      </c>
      <c r="H172" s="317" t="s">
        <v>259</v>
      </c>
      <c r="I172" s="651" t="s">
        <v>124</v>
      </c>
      <c r="J172" s="337">
        <v>25</v>
      </c>
      <c r="K172" s="674">
        <v>7</v>
      </c>
      <c r="L172" s="334">
        <v>3</v>
      </c>
      <c r="M172" s="139" t="s">
        <v>260</v>
      </c>
      <c r="N172" s="330">
        <v>1</v>
      </c>
      <c r="O172" s="329" t="s">
        <v>260</v>
      </c>
      <c r="P172" s="675" t="s">
        <v>261</v>
      </c>
      <c r="Q172" s="187">
        <v>25</v>
      </c>
      <c r="R172" s="91" t="s">
        <v>790</v>
      </c>
      <c r="S172" s="178" t="s">
        <v>262</v>
      </c>
      <c r="T172" s="359"/>
      <c r="U172" s="2"/>
      <c r="V172" s="2"/>
      <c r="W172" s="2"/>
    </row>
    <row r="173" spans="1:23" x14ac:dyDescent="0.35">
      <c r="B173" s="201" t="str">
        <f t="shared" si="4"/>
        <v>2.5</v>
      </c>
      <c r="C173" s="17" t="s">
        <v>254</v>
      </c>
      <c r="D173" s="660">
        <v>5</v>
      </c>
      <c r="E173" s="324">
        <v>2</v>
      </c>
      <c r="F173" s="661" t="s">
        <v>588</v>
      </c>
      <c r="G173" s="662">
        <v>1</v>
      </c>
      <c r="H173" s="661" t="s">
        <v>589</v>
      </c>
      <c r="I173" s="663" t="s">
        <v>452</v>
      </c>
      <c r="J173" s="337">
        <v>25</v>
      </c>
      <c r="K173" s="680">
        <v>5</v>
      </c>
      <c r="L173" s="334">
        <v>3</v>
      </c>
      <c r="M173" s="489" t="s">
        <v>588</v>
      </c>
      <c r="N173" s="662">
        <v>1</v>
      </c>
      <c r="O173" s="661" t="s">
        <v>589</v>
      </c>
      <c r="P173" s="663" t="s">
        <v>452</v>
      </c>
      <c r="Q173" s="412">
        <v>25</v>
      </c>
      <c r="R173" s="91"/>
      <c r="S173" s="178"/>
      <c r="T173" s="359" t="s">
        <v>263</v>
      </c>
      <c r="U173" s="2"/>
      <c r="V173" s="2"/>
      <c r="W173" s="2"/>
    </row>
    <row r="174" spans="1:23" x14ac:dyDescent="0.35">
      <c r="B174" s="201" t="str">
        <f t="shared" si="4"/>
        <v>2.6</v>
      </c>
      <c r="C174" s="17" t="s">
        <v>264</v>
      </c>
      <c r="D174" s="664">
        <v>6</v>
      </c>
      <c r="E174" s="327">
        <v>2</v>
      </c>
      <c r="F174" s="91" t="s">
        <v>596</v>
      </c>
      <c r="G174" s="89">
        <v>1</v>
      </c>
      <c r="H174" s="91" t="s">
        <v>597</v>
      </c>
      <c r="I174" s="320" t="s">
        <v>455</v>
      </c>
      <c r="J174" s="17">
        <v>25</v>
      </c>
      <c r="K174" s="681">
        <v>6</v>
      </c>
      <c r="L174" s="334">
        <v>2</v>
      </c>
      <c r="M174" s="39" t="s">
        <v>596</v>
      </c>
      <c r="N174" s="89">
        <v>1</v>
      </c>
      <c r="O174" s="91" t="s">
        <v>597</v>
      </c>
      <c r="P174" s="320" t="s">
        <v>455</v>
      </c>
      <c r="Q174" s="187">
        <v>25</v>
      </c>
      <c r="R174" s="39"/>
      <c r="S174" s="358"/>
      <c r="T174" s="359"/>
      <c r="U174" s="2"/>
      <c r="V174" s="2"/>
      <c r="W174" s="2"/>
    </row>
    <row r="175" spans="1:23" x14ac:dyDescent="0.35">
      <c r="B175" s="201" t="str">
        <f t="shared" si="4"/>
        <v>2.6</v>
      </c>
      <c r="C175" s="17" t="s">
        <v>264</v>
      </c>
      <c r="D175" s="665">
        <v>6</v>
      </c>
      <c r="E175" s="327">
        <v>2</v>
      </c>
      <c r="F175" s="155" t="s">
        <v>590</v>
      </c>
      <c r="G175" s="321">
        <v>1</v>
      </c>
      <c r="H175" s="155" t="s">
        <v>591</v>
      </c>
      <c r="I175" s="666" t="s">
        <v>592</v>
      </c>
      <c r="J175" s="17">
        <v>25</v>
      </c>
      <c r="K175" s="681">
        <v>6</v>
      </c>
      <c r="L175" s="334">
        <v>2</v>
      </c>
      <c r="M175" s="682" t="s">
        <v>779</v>
      </c>
      <c r="N175" s="138">
        <v>1</v>
      </c>
      <c r="O175" s="331" t="s">
        <v>779</v>
      </c>
      <c r="P175" s="683" t="s">
        <v>699</v>
      </c>
      <c r="Q175" s="187">
        <v>25</v>
      </c>
      <c r="R175" s="91" t="s">
        <v>791</v>
      </c>
      <c r="S175" s="358"/>
      <c r="T175" s="359"/>
    </row>
    <row r="176" spans="1:23" x14ac:dyDescent="0.35">
      <c r="B176" s="201" t="str">
        <f t="shared" si="4"/>
        <v>2.7</v>
      </c>
      <c r="C176" s="17" t="s">
        <v>269</v>
      </c>
      <c r="D176" s="650">
        <v>7</v>
      </c>
      <c r="E176" s="165">
        <v>2</v>
      </c>
      <c r="F176" s="317" t="s">
        <v>255</v>
      </c>
      <c r="G176" s="318">
        <v>1</v>
      </c>
      <c r="H176" s="317" t="s">
        <v>256</v>
      </c>
      <c r="I176" s="651" t="s">
        <v>118</v>
      </c>
      <c r="J176" s="17">
        <v>25</v>
      </c>
      <c r="K176" s="684">
        <v>5</v>
      </c>
      <c r="L176" s="334">
        <v>3</v>
      </c>
      <c r="M176" s="141" t="s">
        <v>780</v>
      </c>
      <c r="N176" s="332">
        <v>1</v>
      </c>
      <c r="O176" s="331" t="s">
        <v>780</v>
      </c>
      <c r="P176" s="683" t="s">
        <v>120</v>
      </c>
      <c r="Q176" s="187">
        <v>25</v>
      </c>
      <c r="R176" s="91" t="s">
        <v>792</v>
      </c>
      <c r="S176" s="689"/>
      <c r="T176" s="359" t="s">
        <v>273</v>
      </c>
    </row>
    <row r="177" spans="2:20" x14ac:dyDescent="0.35">
      <c r="B177" s="201" t="str">
        <f t="shared" si="4"/>
        <v>2.7</v>
      </c>
      <c r="C177" s="17" t="s">
        <v>269</v>
      </c>
      <c r="D177" s="665">
        <v>7</v>
      </c>
      <c r="E177" s="165">
        <v>2</v>
      </c>
      <c r="F177" s="155" t="s">
        <v>593</v>
      </c>
      <c r="G177" s="321">
        <v>1</v>
      </c>
      <c r="H177" s="155" t="s">
        <v>594</v>
      </c>
      <c r="I177" s="666" t="s">
        <v>595</v>
      </c>
      <c r="J177" s="17">
        <v>25</v>
      </c>
      <c r="K177" s="684">
        <v>7</v>
      </c>
      <c r="L177" s="334">
        <v>3</v>
      </c>
      <c r="M177" s="141" t="s">
        <v>781</v>
      </c>
      <c r="N177" s="332">
        <v>1</v>
      </c>
      <c r="O177" s="331" t="s">
        <v>781</v>
      </c>
      <c r="P177" s="683" t="s">
        <v>703</v>
      </c>
      <c r="Q177" s="187">
        <v>25</v>
      </c>
      <c r="R177" s="91" t="s">
        <v>793</v>
      </c>
      <c r="S177" s="689"/>
      <c r="T177" s="359" t="s">
        <v>263</v>
      </c>
    </row>
    <row r="178" spans="2:20" x14ac:dyDescent="0.35">
      <c r="B178" s="201" t="str">
        <f t="shared" si="4"/>
        <v>2.8</v>
      </c>
      <c r="C178" s="17" t="s">
        <v>277</v>
      </c>
      <c r="D178" s="660">
        <v>8</v>
      </c>
      <c r="E178" s="165">
        <v>2</v>
      </c>
      <c r="F178" s="661" t="s">
        <v>586</v>
      </c>
      <c r="G178" s="662">
        <v>1</v>
      </c>
      <c r="H178" s="661" t="s">
        <v>587</v>
      </c>
      <c r="I178" s="663" t="s">
        <v>450</v>
      </c>
      <c r="J178" s="17">
        <v>25</v>
      </c>
      <c r="K178" s="685">
        <v>8</v>
      </c>
      <c r="L178" s="334">
        <v>2</v>
      </c>
      <c r="M178" s="111" t="s">
        <v>586</v>
      </c>
      <c r="N178" s="29">
        <v>1</v>
      </c>
      <c r="O178" s="23" t="s">
        <v>587</v>
      </c>
      <c r="P178" s="686" t="s">
        <v>450</v>
      </c>
      <c r="Q178" s="187">
        <v>25</v>
      </c>
      <c r="R178" s="91"/>
      <c r="S178" s="358"/>
      <c r="T178" s="359"/>
    </row>
    <row r="179" spans="2:20" x14ac:dyDescent="0.35">
      <c r="B179" s="201" t="str">
        <f t="shared" si="4"/>
        <v>2.8</v>
      </c>
      <c r="C179" s="17" t="s">
        <v>277</v>
      </c>
      <c r="D179" s="664">
        <v>8</v>
      </c>
      <c r="E179" s="165">
        <v>2</v>
      </c>
      <c r="F179" s="91" t="s">
        <v>306</v>
      </c>
      <c r="G179" s="89"/>
      <c r="H179" s="91"/>
      <c r="I179" s="320" t="s">
        <v>778</v>
      </c>
      <c r="J179" s="17">
        <v>25</v>
      </c>
      <c r="K179" s="680">
        <v>8</v>
      </c>
      <c r="L179" s="334">
        <v>2</v>
      </c>
      <c r="M179" s="489" t="s">
        <v>306</v>
      </c>
      <c r="N179" s="662"/>
      <c r="O179" s="661"/>
      <c r="P179" s="663" t="s">
        <v>307</v>
      </c>
      <c r="Q179" s="187">
        <v>25</v>
      </c>
      <c r="R179" s="91"/>
      <c r="S179" s="358"/>
      <c r="T179" s="363" t="s">
        <v>282</v>
      </c>
    </row>
    <row r="180" spans="2:20" x14ac:dyDescent="0.35">
      <c r="B180" s="201" t="str">
        <f t="shared" si="4"/>
        <v>3.9</v>
      </c>
      <c r="C180" s="17" t="s">
        <v>283</v>
      </c>
      <c r="D180" s="660">
        <v>9</v>
      </c>
      <c r="E180" s="327">
        <v>3</v>
      </c>
      <c r="F180" s="661" t="s">
        <v>605</v>
      </c>
      <c r="G180" s="662">
        <v>2</v>
      </c>
      <c r="H180" s="661" t="s">
        <v>606</v>
      </c>
      <c r="I180" s="663" t="s">
        <v>607</v>
      </c>
      <c r="J180" s="17">
        <v>25</v>
      </c>
      <c r="K180" s="680">
        <v>9</v>
      </c>
      <c r="L180" s="334">
        <v>2</v>
      </c>
      <c r="M180" s="663" t="s">
        <v>785</v>
      </c>
      <c r="N180" s="662">
        <v>3</v>
      </c>
      <c r="O180" s="661" t="s">
        <v>606</v>
      </c>
      <c r="P180" s="663" t="s">
        <v>782</v>
      </c>
      <c r="Q180" s="187">
        <v>25</v>
      </c>
      <c r="R180" s="91"/>
      <c r="S180" s="689"/>
      <c r="T180" s="359"/>
    </row>
    <row r="181" spans="2:20" x14ac:dyDescent="0.35">
      <c r="B181" s="201" t="str">
        <f t="shared" si="4"/>
        <v>3.9</v>
      </c>
      <c r="C181" s="17" t="s">
        <v>283</v>
      </c>
      <c r="D181" s="648">
        <v>9</v>
      </c>
      <c r="E181" s="327">
        <v>3</v>
      </c>
      <c r="F181" s="315" t="s">
        <v>287</v>
      </c>
      <c r="G181" s="316">
        <v>2</v>
      </c>
      <c r="H181" s="315" t="s">
        <v>288</v>
      </c>
      <c r="I181" s="649" t="s">
        <v>161</v>
      </c>
      <c r="J181" s="337">
        <v>25</v>
      </c>
      <c r="K181" s="673">
        <v>9</v>
      </c>
      <c r="L181" s="334">
        <v>3</v>
      </c>
      <c r="M181" s="677" t="s">
        <v>160</v>
      </c>
      <c r="N181" s="654">
        <v>1</v>
      </c>
      <c r="O181" s="653"/>
      <c r="P181" s="649" t="s">
        <v>161</v>
      </c>
      <c r="Q181" s="412">
        <v>25</v>
      </c>
      <c r="R181" s="39"/>
      <c r="S181" s="690"/>
      <c r="T181" s="364"/>
    </row>
    <row r="182" spans="2:20" x14ac:dyDescent="0.35">
      <c r="B182" s="201" t="str">
        <f t="shared" si="4"/>
        <v>3.10</v>
      </c>
      <c r="C182" s="17" t="s">
        <v>289</v>
      </c>
      <c r="D182" s="664">
        <v>10</v>
      </c>
      <c r="E182" s="188">
        <v>3</v>
      </c>
      <c r="F182" s="91" t="s">
        <v>602</v>
      </c>
      <c r="G182" s="667">
        <v>3</v>
      </c>
      <c r="H182" s="91" t="s">
        <v>603</v>
      </c>
      <c r="I182" s="320" t="s">
        <v>604</v>
      </c>
      <c r="J182" s="17">
        <v>25</v>
      </c>
      <c r="K182" s="681">
        <v>10</v>
      </c>
      <c r="L182" s="334">
        <v>2</v>
      </c>
      <c r="M182" s="39" t="s">
        <v>602</v>
      </c>
      <c r="N182" s="89">
        <v>3</v>
      </c>
      <c r="O182" s="91" t="s">
        <v>603</v>
      </c>
      <c r="P182" s="320" t="s">
        <v>604</v>
      </c>
      <c r="Q182" s="187">
        <v>25</v>
      </c>
      <c r="R182" s="91"/>
      <c r="S182" s="689"/>
      <c r="T182" s="359" t="s">
        <v>293</v>
      </c>
    </row>
    <row r="183" spans="2:20" x14ac:dyDescent="0.35">
      <c r="B183" s="201" t="str">
        <f t="shared" si="4"/>
        <v>3.10</v>
      </c>
      <c r="C183" s="17" t="s">
        <v>289</v>
      </c>
      <c r="D183" s="665">
        <v>10</v>
      </c>
      <c r="E183" s="323">
        <v>3</v>
      </c>
      <c r="F183" s="155" t="s">
        <v>600</v>
      </c>
      <c r="G183" s="668">
        <v>3</v>
      </c>
      <c r="H183" s="155" t="s">
        <v>601</v>
      </c>
      <c r="I183" s="666" t="s">
        <v>542</v>
      </c>
      <c r="J183" s="17">
        <v>25</v>
      </c>
      <c r="K183" s="684">
        <v>12</v>
      </c>
      <c r="L183" s="334">
        <v>2</v>
      </c>
      <c r="M183" s="141" t="s">
        <v>783</v>
      </c>
      <c r="N183" s="332">
        <v>1</v>
      </c>
      <c r="O183" s="331" t="s">
        <v>783</v>
      </c>
      <c r="P183" s="683" t="s">
        <v>746</v>
      </c>
      <c r="Q183" s="187">
        <v>25</v>
      </c>
      <c r="R183" s="91" t="s">
        <v>794</v>
      </c>
      <c r="S183" s="178"/>
      <c r="T183" s="363" t="s">
        <v>297</v>
      </c>
    </row>
    <row r="184" spans="2:20" x14ac:dyDescent="0.35">
      <c r="B184" s="201" t="str">
        <f t="shared" si="4"/>
        <v>3.11</v>
      </c>
      <c r="C184" s="149" t="s">
        <v>298</v>
      </c>
      <c r="D184" s="660">
        <v>11</v>
      </c>
      <c r="E184" s="165">
        <v>3</v>
      </c>
      <c r="F184" s="661" t="s">
        <v>306</v>
      </c>
      <c r="G184" s="662"/>
      <c r="H184" s="661"/>
      <c r="I184" s="663" t="s">
        <v>778</v>
      </c>
      <c r="J184" s="149">
        <v>25</v>
      </c>
      <c r="K184" s="680">
        <v>13</v>
      </c>
      <c r="L184" s="490">
        <v>3</v>
      </c>
      <c r="M184" s="687" t="s">
        <v>306</v>
      </c>
      <c r="N184" s="662"/>
      <c r="O184" s="661"/>
      <c r="P184" s="663" t="s">
        <v>307</v>
      </c>
      <c r="Q184" s="187">
        <v>25</v>
      </c>
      <c r="R184" s="39" t="s">
        <v>797</v>
      </c>
      <c r="S184" s="691"/>
      <c r="T184" s="363" t="s">
        <v>301</v>
      </c>
    </row>
    <row r="185" spans="2:20" ht="23" x14ac:dyDescent="0.35">
      <c r="B185" s="201" t="str">
        <f t="shared" si="4"/>
        <v>3.11</v>
      </c>
      <c r="C185" s="17" t="s">
        <v>298</v>
      </c>
      <c r="D185" s="665">
        <v>11</v>
      </c>
      <c r="E185" s="327">
        <v>3</v>
      </c>
      <c r="F185" s="155" t="s">
        <v>608</v>
      </c>
      <c r="G185" s="321">
        <v>1</v>
      </c>
      <c r="H185" s="155" t="s">
        <v>609</v>
      </c>
      <c r="I185" s="669" t="s">
        <v>610</v>
      </c>
      <c r="J185" s="17">
        <v>25</v>
      </c>
      <c r="K185" s="684">
        <v>11</v>
      </c>
      <c r="L185" s="334">
        <v>3</v>
      </c>
      <c r="M185" s="141" t="s">
        <v>784</v>
      </c>
      <c r="N185" s="332">
        <v>1</v>
      </c>
      <c r="O185" s="331" t="s">
        <v>784</v>
      </c>
      <c r="P185" s="683" t="s">
        <v>707</v>
      </c>
      <c r="Q185" s="187">
        <v>25</v>
      </c>
      <c r="R185" s="91" t="s">
        <v>795</v>
      </c>
      <c r="S185" s="690"/>
      <c r="T185" s="359" t="s">
        <v>304</v>
      </c>
    </row>
    <row r="186" spans="2:20" x14ac:dyDescent="0.35">
      <c r="B186" s="201" t="str">
        <f t="shared" si="4"/>
        <v>3.12</v>
      </c>
      <c r="C186" s="299" t="s">
        <v>305</v>
      </c>
      <c r="D186" s="660">
        <v>12</v>
      </c>
      <c r="E186" s="354">
        <v>3</v>
      </c>
      <c r="F186" s="661" t="s">
        <v>598</v>
      </c>
      <c r="G186" s="662">
        <v>1</v>
      </c>
      <c r="H186" s="661" t="s">
        <v>599</v>
      </c>
      <c r="I186" s="663" t="s">
        <v>458</v>
      </c>
      <c r="J186" s="299">
        <v>25</v>
      </c>
      <c r="K186" s="680">
        <v>10</v>
      </c>
      <c r="L186" s="353">
        <v>2</v>
      </c>
      <c r="M186" s="489" t="s">
        <v>598</v>
      </c>
      <c r="N186" s="662">
        <v>1</v>
      </c>
      <c r="O186" s="661" t="s">
        <v>599</v>
      </c>
      <c r="P186" s="663" t="s">
        <v>458</v>
      </c>
      <c r="Q186" s="413">
        <v>25</v>
      </c>
      <c r="R186" s="360"/>
      <c r="S186" s="358"/>
      <c r="T186" s="359"/>
    </row>
    <row r="187" spans="2:20" x14ac:dyDescent="0.35">
      <c r="B187" s="201" t="str">
        <f t="shared" si="4"/>
        <v>3.12</v>
      </c>
      <c r="C187" s="17" t="s">
        <v>305</v>
      </c>
      <c r="D187" s="664">
        <v>12</v>
      </c>
      <c r="E187" s="165">
        <v>3</v>
      </c>
      <c r="F187" s="91" t="s">
        <v>611</v>
      </c>
      <c r="G187" s="89">
        <v>1</v>
      </c>
      <c r="H187" s="91" t="s">
        <v>612</v>
      </c>
      <c r="I187" s="320" t="s">
        <v>613</v>
      </c>
      <c r="J187" s="17">
        <v>25</v>
      </c>
      <c r="K187" s="681">
        <v>12</v>
      </c>
      <c r="L187" s="334">
        <v>3</v>
      </c>
      <c r="M187" s="39" t="s">
        <v>611</v>
      </c>
      <c r="N187" s="89">
        <v>1</v>
      </c>
      <c r="O187" s="91" t="s">
        <v>612</v>
      </c>
      <c r="P187" s="320" t="s">
        <v>613</v>
      </c>
      <c r="Q187" s="187">
        <v>25</v>
      </c>
      <c r="R187" s="91" t="s">
        <v>229</v>
      </c>
      <c r="S187" s="358"/>
      <c r="T187" s="359"/>
    </row>
    <row r="188" spans="2:20" x14ac:dyDescent="0.35">
      <c r="B188" s="201" t="str">
        <f t="shared" si="4"/>
        <v>4.13</v>
      </c>
      <c r="C188" s="299" t="s">
        <v>310</v>
      </c>
      <c r="D188" s="660">
        <v>13</v>
      </c>
      <c r="E188" s="349">
        <v>4</v>
      </c>
      <c r="F188" s="661" t="s">
        <v>614</v>
      </c>
      <c r="G188" s="662">
        <v>3</v>
      </c>
      <c r="H188" s="661" t="s">
        <v>615</v>
      </c>
      <c r="I188" s="663" t="s">
        <v>616</v>
      </c>
      <c r="J188" s="299">
        <v>25</v>
      </c>
      <c r="K188" s="680">
        <v>11</v>
      </c>
      <c r="L188" s="353">
        <v>4</v>
      </c>
      <c r="M188" s="489" t="s">
        <v>796</v>
      </c>
      <c r="N188" s="662">
        <v>4</v>
      </c>
      <c r="O188" s="661" t="s">
        <v>615</v>
      </c>
      <c r="P188" s="663" t="s">
        <v>616</v>
      </c>
      <c r="Q188" s="413">
        <v>25</v>
      </c>
      <c r="R188" s="91" t="s">
        <v>798</v>
      </c>
      <c r="S188" s="358"/>
      <c r="T188" s="359"/>
    </row>
    <row r="189" spans="2:20" x14ac:dyDescent="0.35">
      <c r="B189" s="201" t="str">
        <f t="shared" si="4"/>
        <v>4.13</v>
      </c>
      <c r="C189" s="17" t="s">
        <v>310</v>
      </c>
      <c r="D189" s="660">
        <v>13</v>
      </c>
      <c r="E189" s="165">
        <v>4</v>
      </c>
      <c r="F189" s="661" t="s">
        <v>617</v>
      </c>
      <c r="G189" s="662">
        <v>1</v>
      </c>
      <c r="H189" s="661" t="s">
        <v>618</v>
      </c>
      <c r="I189" s="663" t="s">
        <v>619</v>
      </c>
      <c r="J189" s="17">
        <v>25</v>
      </c>
      <c r="K189" s="680">
        <v>13</v>
      </c>
      <c r="L189" s="334">
        <v>4</v>
      </c>
      <c r="M189" s="489" t="s">
        <v>617</v>
      </c>
      <c r="N189" s="662">
        <v>2</v>
      </c>
      <c r="O189" s="661" t="s">
        <v>618</v>
      </c>
      <c r="P189" s="663" t="s">
        <v>708</v>
      </c>
      <c r="Q189" s="187">
        <v>25</v>
      </c>
      <c r="R189" s="91" t="s">
        <v>229</v>
      </c>
      <c r="S189" s="358"/>
      <c r="T189" s="359" t="s">
        <v>313</v>
      </c>
    </row>
    <row r="190" spans="2:20" x14ac:dyDescent="0.35">
      <c r="B190" s="201" t="str">
        <f t="shared" si="4"/>
        <v>4.14</v>
      </c>
      <c r="C190" s="17" t="s">
        <v>314</v>
      </c>
      <c r="D190" s="648">
        <v>14</v>
      </c>
      <c r="E190" s="323">
        <v>4</v>
      </c>
      <c r="F190" s="315" t="s">
        <v>318</v>
      </c>
      <c r="G190" s="316">
        <v>1</v>
      </c>
      <c r="H190" s="315" t="s">
        <v>319</v>
      </c>
      <c r="I190" s="649" t="s">
        <v>184</v>
      </c>
      <c r="J190" s="17">
        <v>25</v>
      </c>
      <c r="K190" s="673">
        <v>14</v>
      </c>
      <c r="L190" s="334">
        <v>4</v>
      </c>
      <c r="M190" s="136" t="s">
        <v>318</v>
      </c>
      <c r="N190" s="316">
        <v>1</v>
      </c>
      <c r="O190" s="315" t="s">
        <v>319</v>
      </c>
      <c r="P190" s="649" t="s">
        <v>184</v>
      </c>
      <c r="Q190" s="187">
        <v>25</v>
      </c>
      <c r="R190" s="91"/>
      <c r="S190" s="358"/>
      <c r="T190" s="359" t="s">
        <v>317</v>
      </c>
    </row>
    <row r="191" spans="2:20" x14ac:dyDescent="0.35">
      <c r="B191" s="201" t="str">
        <f t="shared" si="4"/>
        <v>4.14</v>
      </c>
      <c r="C191" s="17" t="s">
        <v>314</v>
      </c>
      <c r="D191" s="664">
        <v>14</v>
      </c>
      <c r="E191" s="165">
        <v>4</v>
      </c>
      <c r="F191" s="670" t="s">
        <v>306</v>
      </c>
      <c r="G191" s="89"/>
      <c r="H191" s="91"/>
      <c r="I191" s="320" t="s">
        <v>778</v>
      </c>
      <c r="J191" s="337">
        <v>25</v>
      </c>
      <c r="K191" s="681">
        <v>14</v>
      </c>
      <c r="L191" s="334">
        <v>4</v>
      </c>
      <c r="M191" s="39" t="s">
        <v>306</v>
      </c>
      <c r="N191" s="89"/>
      <c r="O191" s="91"/>
      <c r="P191" s="320" t="s">
        <v>307</v>
      </c>
      <c r="Q191" s="412">
        <v>25</v>
      </c>
      <c r="R191" s="91" t="s">
        <v>320</v>
      </c>
      <c r="S191" s="358"/>
      <c r="T191" s="359"/>
    </row>
    <row r="192" spans="2:20" x14ac:dyDescent="0.35">
      <c r="B192" s="201" t="str">
        <f t="shared" si="4"/>
        <v>4.15</v>
      </c>
      <c r="C192" s="17" t="s">
        <v>321</v>
      </c>
      <c r="D192" s="648">
        <v>15</v>
      </c>
      <c r="E192" s="323">
        <v>4</v>
      </c>
      <c r="F192" s="315" t="s">
        <v>322</v>
      </c>
      <c r="G192" s="316">
        <v>1</v>
      </c>
      <c r="H192" s="315" t="s">
        <v>323</v>
      </c>
      <c r="I192" s="649" t="s">
        <v>187</v>
      </c>
      <c r="J192" s="337">
        <v>100</v>
      </c>
      <c r="K192" s="673">
        <v>15</v>
      </c>
      <c r="L192" s="334">
        <v>4</v>
      </c>
      <c r="M192" s="136" t="s">
        <v>322</v>
      </c>
      <c r="N192" s="316">
        <v>1</v>
      </c>
      <c r="O192" s="315" t="s">
        <v>323</v>
      </c>
      <c r="P192" s="649" t="s">
        <v>187</v>
      </c>
      <c r="Q192" s="412">
        <v>100</v>
      </c>
      <c r="R192" s="91"/>
      <c r="S192" s="358"/>
      <c r="T192" s="359"/>
    </row>
  </sheetData>
  <sortState xmlns:xlrd2="http://schemas.microsoft.com/office/spreadsheetml/2017/richdata2" ref="A164:T192">
    <sortCondition ref="D164:D192"/>
  </sortState>
  <pageMargins left="0.7" right="0.7" top="0.75" bottom="0.75" header="0.3" footer="0.3"/>
  <tableParts count="4">
    <tablePart r:id="rId1"/>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9F9D2-EE7C-45E9-A310-5E4470FAE41E}">
  <sheetPr>
    <tabColor rgb="FFFFC000"/>
  </sheetPr>
  <dimension ref="A1:AW110"/>
  <sheetViews>
    <sheetView topLeftCell="F34" workbookViewId="0">
      <selection activeCell="F63" sqref="F63"/>
    </sheetView>
  </sheetViews>
  <sheetFormatPr defaultRowHeight="14.5" x14ac:dyDescent="0.35"/>
  <cols>
    <col min="1" max="4" width="6.7265625" customWidth="1"/>
    <col min="5" max="5" width="10.7265625" customWidth="1"/>
    <col min="6" max="6" width="12.54296875" customWidth="1"/>
    <col min="7" max="7" width="5.7265625" customWidth="1"/>
    <col min="8" max="8" width="9.453125" bestFit="1" customWidth="1"/>
    <col min="9" max="9" width="40.7265625" customWidth="1"/>
    <col min="10" max="10" width="15.7265625" customWidth="1"/>
    <col min="11" max="11" width="9" customWidth="1"/>
    <col min="12" max="12" width="20.7265625" customWidth="1"/>
    <col min="13" max="19" width="8.7265625" customWidth="1"/>
    <col min="20" max="20" width="37.7265625" customWidth="1"/>
    <col min="21" max="21" width="16.26953125" bestFit="1" customWidth="1"/>
    <col min="22" max="22" width="5.7265625" customWidth="1"/>
    <col min="23" max="23" width="30.7265625" customWidth="1"/>
    <col min="24" max="24" width="33.26953125" customWidth="1"/>
    <col min="25" max="25" width="30.7265625" customWidth="1"/>
    <col min="26" max="26" width="20.7265625" customWidth="1"/>
    <col min="27" max="38" width="8.7265625" customWidth="1"/>
    <col min="39" max="39" width="11.7265625" customWidth="1"/>
    <col min="40" max="40" width="13" customWidth="1"/>
    <col min="41" max="41" width="12.26953125" customWidth="1"/>
    <col min="42" max="42" width="11.7265625" customWidth="1"/>
    <col min="43" max="43" width="13" customWidth="1"/>
    <col min="46" max="46" width="30.7265625" customWidth="1"/>
    <col min="47" max="48" width="7.7265625" customWidth="1"/>
  </cols>
  <sheetData>
    <row r="1" spans="1:49" ht="18.5" x14ac:dyDescent="0.45">
      <c r="A1" s="84" t="s">
        <v>324</v>
      </c>
      <c r="AS1" s="95"/>
      <c r="AT1" s="95"/>
      <c r="AU1" s="95"/>
      <c r="AV1" s="95"/>
      <c r="AW1" s="95"/>
    </row>
    <row r="2" spans="1:49" ht="15" customHeight="1" x14ac:dyDescent="0.35">
      <c r="A2" s="88"/>
      <c r="B2" s="29"/>
      <c r="C2" s="29"/>
      <c r="D2" s="29"/>
      <c r="E2" s="89"/>
      <c r="F2" s="90"/>
      <c r="G2" s="91"/>
      <c r="H2" s="89"/>
      <c r="I2" s="92"/>
      <c r="J2" s="89"/>
      <c r="K2" s="91"/>
      <c r="L2" s="91"/>
      <c r="M2" s="92"/>
      <c r="AU2" s="112"/>
      <c r="AV2" s="112"/>
      <c r="AW2" s="112"/>
    </row>
    <row r="3" spans="1:49" s="365" customFormat="1" ht="15" customHeight="1" x14ac:dyDescent="0.25">
      <c r="A3" s="365">
        <v>6</v>
      </c>
      <c r="B3" s="365">
        <v>6</v>
      </c>
      <c r="C3" s="365">
        <v>6</v>
      </c>
      <c r="D3" s="365">
        <v>6</v>
      </c>
      <c r="E3" s="365">
        <v>10</v>
      </c>
      <c r="F3" s="366">
        <v>10</v>
      </c>
      <c r="G3" s="365">
        <v>5</v>
      </c>
      <c r="H3" s="365">
        <v>9</v>
      </c>
      <c r="I3" s="366">
        <v>40</v>
      </c>
      <c r="J3" s="365">
        <v>15</v>
      </c>
      <c r="K3" s="365">
        <v>7</v>
      </c>
      <c r="L3" s="365">
        <v>20</v>
      </c>
      <c r="M3" s="365">
        <v>8</v>
      </c>
      <c r="N3" s="365">
        <v>8</v>
      </c>
      <c r="O3" s="365">
        <v>8</v>
      </c>
      <c r="P3" s="365">
        <v>8</v>
      </c>
      <c r="Q3" s="365">
        <v>8</v>
      </c>
      <c r="R3" s="365">
        <v>8</v>
      </c>
      <c r="S3" s="365">
        <v>8</v>
      </c>
      <c r="T3" s="365">
        <v>30</v>
      </c>
      <c r="W3" s="365">
        <v>30</v>
      </c>
      <c r="X3" s="365">
        <v>30</v>
      </c>
      <c r="Y3" s="365">
        <v>30</v>
      </c>
      <c r="Z3" s="365">
        <v>20</v>
      </c>
      <c r="AT3" s="86" t="s">
        <v>325</v>
      </c>
      <c r="AU3" s="95" t="s">
        <v>326</v>
      </c>
      <c r="AV3" s="96" t="s">
        <v>326</v>
      </c>
      <c r="AW3" s="23" t="s">
        <v>327</v>
      </c>
    </row>
    <row r="4" spans="1:49" ht="15" customHeight="1" x14ac:dyDescent="0.35">
      <c r="A4" s="149" t="s">
        <v>328</v>
      </c>
      <c r="B4" s="95" t="s">
        <v>329</v>
      </c>
      <c r="C4" s="95" t="s">
        <v>330</v>
      </c>
      <c r="D4" s="95" t="s">
        <v>331</v>
      </c>
      <c r="E4" s="104" t="s">
        <v>332</v>
      </c>
      <c r="F4" s="89" t="s">
        <v>333</v>
      </c>
      <c r="G4" s="89" t="s">
        <v>334</v>
      </c>
      <c r="H4" s="151" t="s">
        <v>335</v>
      </c>
      <c r="I4" s="89" t="s">
        <v>336</v>
      </c>
      <c r="J4" s="151" t="s">
        <v>337</v>
      </c>
      <c r="K4" s="151" t="s">
        <v>338</v>
      </c>
      <c r="L4" s="151" t="s">
        <v>339</v>
      </c>
      <c r="M4" s="89" t="s">
        <v>340</v>
      </c>
      <c r="N4" s="89" t="s">
        <v>341</v>
      </c>
      <c r="O4" s="89" t="s">
        <v>326</v>
      </c>
      <c r="P4" s="89" t="s">
        <v>342</v>
      </c>
      <c r="Q4" s="89" t="s">
        <v>343</v>
      </c>
      <c r="R4" s="89" t="s">
        <v>344</v>
      </c>
      <c r="S4" s="89" t="s">
        <v>345</v>
      </c>
      <c r="T4" s="89" t="s">
        <v>346</v>
      </c>
      <c r="U4" s="89"/>
      <c r="Z4" s="467"/>
      <c r="AA4" s="158" t="s">
        <v>347</v>
      </c>
      <c r="AB4" s="159"/>
      <c r="AC4" s="160"/>
      <c r="AD4" s="160"/>
      <c r="AE4" s="160"/>
      <c r="AF4" s="161"/>
      <c r="AG4" s="158" t="s">
        <v>348</v>
      </c>
      <c r="AH4" s="159"/>
      <c r="AI4" s="160"/>
      <c r="AJ4" s="160"/>
      <c r="AK4" s="160"/>
      <c r="AL4" s="160"/>
      <c r="AU4" s="40" t="s">
        <v>33</v>
      </c>
      <c r="AV4" s="87" t="s">
        <v>33</v>
      </c>
      <c r="AW4" s="112"/>
    </row>
    <row r="5" spans="1:49" ht="15" customHeight="1" x14ac:dyDescent="0.35">
      <c r="A5" s="149"/>
      <c r="B5" s="95"/>
      <c r="C5" s="95"/>
      <c r="D5" s="95"/>
      <c r="E5" s="104"/>
      <c r="F5" s="89"/>
      <c r="G5" s="89"/>
      <c r="H5" s="151"/>
      <c r="I5" s="89"/>
      <c r="J5" s="151"/>
      <c r="K5" s="151"/>
      <c r="L5" s="151"/>
      <c r="M5" s="89"/>
      <c r="N5" s="162" t="s">
        <v>349</v>
      </c>
      <c r="O5" s="157"/>
      <c r="P5" s="93"/>
      <c r="Q5" s="93"/>
      <c r="R5" s="93"/>
      <c r="S5" s="94"/>
      <c r="T5" s="89"/>
      <c r="U5" s="89"/>
      <c r="Z5" s="151"/>
      <c r="AA5" s="367" t="s">
        <v>350</v>
      </c>
      <c r="AB5" s="368" t="s">
        <v>350</v>
      </c>
      <c r="AC5" s="368" t="s">
        <v>351</v>
      </c>
      <c r="AD5" s="369" t="s">
        <v>350</v>
      </c>
      <c r="AE5" s="368" t="s">
        <v>350</v>
      </c>
      <c r="AF5" s="368" t="s">
        <v>351</v>
      </c>
      <c r="AG5" s="368" t="s">
        <v>350</v>
      </c>
      <c r="AH5" s="368" t="s">
        <v>350</v>
      </c>
      <c r="AI5" s="368" t="s">
        <v>351</v>
      </c>
      <c r="AJ5" s="369" t="s">
        <v>350</v>
      </c>
      <c r="AK5" s="368" t="s">
        <v>350</v>
      </c>
      <c r="AL5" s="368" t="s">
        <v>351</v>
      </c>
      <c r="AM5" s="480"/>
      <c r="AN5" s="480"/>
      <c r="AO5" s="480"/>
      <c r="AP5" s="480"/>
      <c r="AQ5" s="480"/>
      <c r="AR5" s="480"/>
      <c r="AU5" s="112"/>
      <c r="AV5" s="112"/>
      <c r="AW5" s="112"/>
    </row>
    <row r="6" spans="1:49" ht="15" customHeight="1" x14ac:dyDescent="0.35">
      <c r="A6" s="149"/>
      <c r="B6" s="95"/>
      <c r="C6" s="95"/>
      <c r="D6" s="95"/>
      <c r="E6" s="104"/>
      <c r="F6" s="89"/>
      <c r="G6" s="89"/>
      <c r="H6" s="151"/>
      <c r="I6" s="89"/>
      <c r="J6" s="151"/>
      <c r="K6" s="151"/>
      <c r="L6" s="151"/>
      <c r="M6" s="89"/>
      <c r="N6" s="370" t="s">
        <v>352</v>
      </c>
      <c r="O6" s="368" t="s">
        <v>352</v>
      </c>
      <c r="P6" s="371" t="s">
        <v>351</v>
      </c>
      <c r="Q6" s="372" t="s">
        <v>350</v>
      </c>
      <c r="R6" s="373" t="s">
        <v>350</v>
      </c>
      <c r="S6" s="374" t="s">
        <v>351</v>
      </c>
      <c r="T6" s="89"/>
      <c r="U6" s="89"/>
      <c r="Z6" s="151"/>
      <c r="AA6" s="108" t="s">
        <v>353</v>
      </c>
      <c r="AB6" s="108" t="s">
        <v>354</v>
      </c>
      <c r="AC6" s="108" t="s">
        <v>354</v>
      </c>
      <c r="AD6" s="156" t="s">
        <v>355</v>
      </c>
      <c r="AE6" s="108" t="s">
        <v>356</v>
      </c>
      <c r="AF6" s="108" t="s">
        <v>356</v>
      </c>
      <c r="AG6" s="108" t="s">
        <v>353</v>
      </c>
      <c r="AH6" s="108" t="s">
        <v>354</v>
      </c>
      <c r="AI6" s="108" t="s">
        <v>354</v>
      </c>
      <c r="AJ6" s="156" t="s">
        <v>355</v>
      </c>
      <c r="AK6" s="108" t="s">
        <v>356</v>
      </c>
      <c r="AL6" s="108" t="s">
        <v>356</v>
      </c>
      <c r="AM6" s="481"/>
      <c r="AN6" s="480"/>
      <c r="AO6" s="480"/>
      <c r="AP6" s="480"/>
      <c r="AQ6" s="480"/>
      <c r="AR6" s="480"/>
      <c r="AU6" s="112"/>
      <c r="AV6" s="112"/>
      <c r="AW6" s="112"/>
    </row>
    <row r="7" spans="1:49" s="468" customFormat="1" ht="12" x14ac:dyDescent="0.3">
      <c r="B7" s="470" t="s">
        <v>357</v>
      </c>
      <c r="C7" s="469"/>
      <c r="D7" s="469"/>
      <c r="E7" s="469"/>
      <c r="F7" s="3">
        <v>1</v>
      </c>
      <c r="G7" s="3">
        <v>2</v>
      </c>
      <c r="H7" s="3">
        <v>3</v>
      </c>
      <c r="I7" s="3">
        <v>4</v>
      </c>
      <c r="J7" s="3">
        <v>5</v>
      </c>
      <c r="K7" s="3">
        <v>6</v>
      </c>
      <c r="L7" s="3">
        <v>7</v>
      </c>
      <c r="M7" s="3">
        <v>8</v>
      </c>
      <c r="N7" s="3">
        <v>9</v>
      </c>
      <c r="O7" s="3">
        <v>10</v>
      </c>
      <c r="P7" s="3">
        <v>11</v>
      </c>
      <c r="Q7" s="3">
        <v>12</v>
      </c>
      <c r="R7" s="3">
        <v>13</v>
      </c>
      <c r="S7" s="3">
        <v>14</v>
      </c>
      <c r="T7" s="3">
        <v>15</v>
      </c>
      <c r="U7" s="3">
        <v>16</v>
      </c>
      <c r="Z7" s="3"/>
      <c r="AC7" s="3"/>
      <c r="AF7" s="3"/>
      <c r="AH7" s="3"/>
      <c r="AI7" s="3"/>
      <c r="AJ7" s="3"/>
      <c r="AK7" s="3"/>
      <c r="AL7" s="3"/>
      <c r="AM7" s="3"/>
      <c r="AN7" s="3"/>
      <c r="AO7" s="3"/>
      <c r="AP7" s="3"/>
      <c r="AQ7" s="3"/>
      <c r="AR7" s="3"/>
      <c r="AU7" s="3"/>
      <c r="AV7" s="3"/>
      <c r="AW7" s="3"/>
    </row>
    <row r="8" spans="1:49" ht="24" x14ac:dyDescent="0.35">
      <c r="A8" s="57" t="s">
        <v>66</v>
      </c>
      <c r="B8" s="57" t="s">
        <v>358</v>
      </c>
      <c r="C8" s="152" t="s">
        <v>359</v>
      </c>
      <c r="D8" s="53" t="s">
        <v>360</v>
      </c>
      <c r="E8" s="53" t="s">
        <v>361</v>
      </c>
      <c r="F8" s="448" t="s">
        <v>362</v>
      </c>
      <c r="G8" s="436" t="s">
        <v>363</v>
      </c>
      <c r="H8" s="449" t="s">
        <v>364</v>
      </c>
      <c r="I8" s="450" t="s">
        <v>365</v>
      </c>
      <c r="J8" s="449" t="s">
        <v>366</v>
      </c>
      <c r="K8" s="451" t="s">
        <v>367</v>
      </c>
      <c r="L8" s="453" t="s">
        <v>368</v>
      </c>
      <c r="M8" s="457" t="s">
        <v>369</v>
      </c>
      <c r="N8" s="444" t="s">
        <v>370</v>
      </c>
      <c r="O8" s="436" t="s">
        <v>371</v>
      </c>
      <c r="P8" s="436" t="s">
        <v>372</v>
      </c>
      <c r="Q8" s="436" t="s">
        <v>373</v>
      </c>
      <c r="R8" s="436" t="s">
        <v>374</v>
      </c>
      <c r="S8" s="440" t="s">
        <v>375</v>
      </c>
      <c r="T8" s="456" t="s">
        <v>376</v>
      </c>
      <c r="U8" s="445" t="s">
        <v>377</v>
      </c>
      <c r="V8" s="455" t="s">
        <v>72</v>
      </c>
      <c r="W8" s="454" t="s">
        <v>378</v>
      </c>
      <c r="X8" s="447" t="s">
        <v>83</v>
      </c>
      <c r="Y8" s="447" t="s">
        <v>82</v>
      </c>
      <c r="Z8" s="452" t="s">
        <v>379</v>
      </c>
      <c r="AA8" s="444" t="s">
        <v>380</v>
      </c>
      <c r="AB8" s="436" t="s">
        <v>381</v>
      </c>
      <c r="AC8" s="436" t="s">
        <v>382</v>
      </c>
      <c r="AD8" s="436" t="s">
        <v>383</v>
      </c>
      <c r="AE8" s="436" t="s">
        <v>384</v>
      </c>
      <c r="AF8" s="436" t="s">
        <v>385</v>
      </c>
      <c r="AG8" s="444" t="s">
        <v>386</v>
      </c>
      <c r="AH8" s="436" t="s">
        <v>387</v>
      </c>
      <c r="AI8" s="436" t="s">
        <v>388</v>
      </c>
      <c r="AJ8" s="436" t="s">
        <v>389</v>
      </c>
      <c r="AK8" s="436" t="s">
        <v>390</v>
      </c>
      <c r="AL8" s="436" t="s">
        <v>391</v>
      </c>
      <c r="AM8" s="455" t="s">
        <v>392</v>
      </c>
      <c r="AN8" s="455" t="s">
        <v>393</v>
      </c>
      <c r="AO8" s="455" t="s">
        <v>79</v>
      </c>
      <c r="AP8" s="455" t="s">
        <v>394</v>
      </c>
      <c r="AQ8" s="455" t="s">
        <v>395</v>
      </c>
      <c r="AT8" s="479"/>
      <c r="AU8" s="479"/>
      <c r="AV8" s="479"/>
      <c r="AW8" s="479"/>
    </row>
    <row r="9" spans="1:49" s="148" customFormat="1" ht="15" customHeight="1" x14ac:dyDescent="0.35">
      <c r="A9" s="398"/>
      <c r="B9" s="109">
        <v>1</v>
      </c>
      <c r="C9" s="149" t="s">
        <v>396</v>
      </c>
      <c r="D9" s="399"/>
      <c r="E9" s="409">
        <v>2024</v>
      </c>
      <c r="F9" s="122" t="s">
        <v>86</v>
      </c>
      <c r="G9" s="400">
        <v>1</v>
      </c>
      <c r="H9" s="376"/>
      <c r="I9" s="401" t="s">
        <v>242</v>
      </c>
      <c r="J9" s="376" t="s">
        <v>397</v>
      </c>
      <c r="K9" s="403"/>
      <c r="L9" s="399" t="s">
        <v>396</v>
      </c>
      <c r="N9" s="379"/>
      <c r="O9" s="380"/>
      <c r="P9" s="380"/>
      <c r="Q9" s="381"/>
      <c r="R9" s="380"/>
      <c r="S9" s="382"/>
      <c r="W9" s="111" t="s">
        <v>398</v>
      </c>
      <c r="Y9" s="39"/>
      <c r="Z9" s="345" t="s">
        <v>399</v>
      </c>
      <c r="AA9" s="377" t="s">
        <v>84</v>
      </c>
      <c r="AB9" s="147" t="s">
        <v>84</v>
      </c>
      <c r="AC9" s="147" t="s">
        <v>84</v>
      </c>
      <c r="AD9" s="378" t="s">
        <v>85</v>
      </c>
      <c r="AE9" s="147" t="s">
        <v>85</v>
      </c>
      <c r="AF9" s="95" t="s">
        <v>396</v>
      </c>
      <c r="AG9" s="379" t="s">
        <v>400</v>
      </c>
      <c r="AH9" s="380"/>
      <c r="AI9" s="380"/>
      <c r="AJ9" s="381"/>
      <c r="AK9" s="380"/>
      <c r="AL9" s="382"/>
    </row>
    <row r="10" spans="1:49" s="148" customFormat="1" ht="15" customHeight="1" x14ac:dyDescent="0.35">
      <c r="A10" s="398"/>
      <c r="B10" s="109" t="s">
        <v>396</v>
      </c>
      <c r="C10" s="104">
        <v>1</v>
      </c>
      <c r="D10" s="165">
        <v>1</v>
      </c>
      <c r="E10" s="165">
        <v>2025</v>
      </c>
      <c r="F10" s="123" t="s">
        <v>760</v>
      </c>
      <c r="G10" s="144">
        <v>1</v>
      </c>
      <c r="H10" s="402"/>
      <c r="I10" s="166" t="s">
        <v>89</v>
      </c>
      <c r="J10" s="402" t="s">
        <v>401</v>
      </c>
      <c r="K10" s="408">
        <v>25</v>
      </c>
      <c r="L10" s="169" t="s">
        <v>399</v>
      </c>
      <c r="N10" s="477" t="s">
        <v>402</v>
      </c>
      <c r="O10" s="144" t="s">
        <v>402</v>
      </c>
      <c r="P10" s="144" t="s">
        <v>402</v>
      </c>
      <c r="Q10" s="474" t="s">
        <v>402</v>
      </c>
      <c r="R10" s="144" t="s">
        <v>402</v>
      </c>
      <c r="S10" s="478" t="s">
        <v>402</v>
      </c>
      <c r="T10" s="148" t="s">
        <v>403</v>
      </c>
      <c r="W10" s="111"/>
      <c r="Y10" s="39"/>
      <c r="Z10" s="345" t="s">
        <v>399</v>
      </c>
      <c r="AA10" s="383"/>
      <c r="AB10" s="384"/>
      <c r="AC10" s="384"/>
      <c r="AD10" s="385"/>
      <c r="AE10" s="384"/>
      <c r="AF10" s="386"/>
      <c r="AG10" s="190" t="s">
        <v>84</v>
      </c>
      <c r="AH10" s="138" t="s">
        <v>84</v>
      </c>
      <c r="AI10" s="138" t="s">
        <v>84</v>
      </c>
      <c r="AJ10" s="387" t="s">
        <v>85</v>
      </c>
      <c r="AK10" s="138" t="s">
        <v>85</v>
      </c>
      <c r="AL10" s="138" t="s">
        <v>85</v>
      </c>
    </row>
    <row r="11" spans="1:49" s="148" customFormat="1" ht="15" customHeight="1" x14ac:dyDescent="0.35">
      <c r="A11" s="398"/>
      <c r="B11" s="109"/>
      <c r="C11" s="104"/>
      <c r="D11" s="165"/>
      <c r="E11" s="165"/>
      <c r="F11" s="123" t="s">
        <v>88</v>
      </c>
      <c r="G11" s="144">
        <v>1</v>
      </c>
      <c r="H11" s="402"/>
      <c r="I11" s="166" t="s">
        <v>89</v>
      </c>
      <c r="J11" s="402" t="s">
        <v>401</v>
      </c>
      <c r="K11" s="408">
        <v>25</v>
      </c>
      <c r="L11" s="169" t="s">
        <v>399</v>
      </c>
      <c r="N11" s="477" t="s">
        <v>402</v>
      </c>
      <c r="O11" s="144" t="s">
        <v>402</v>
      </c>
      <c r="P11" s="144" t="s">
        <v>402</v>
      </c>
      <c r="Q11" s="474" t="s">
        <v>402</v>
      </c>
      <c r="R11" s="144" t="s">
        <v>402</v>
      </c>
      <c r="S11" s="478" t="s">
        <v>402</v>
      </c>
      <c r="T11" s="148" t="s">
        <v>403</v>
      </c>
      <c r="U11" s="535" t="s">
        <v>404</v>
      </c>
      <c r="W11" s="111"/>
      <c r="Y11" s="39"/>
      <c r="Z11" s="345"/>
      <c r="AA11" s="383"/>
      <c r="AB11" s="384"/>
      <c r="AC11" s="384"/>
      <c r="AD11" s="385"/>
      <c r="AE11" s="384"/>
      <c r="AF11" s="386"/>
      <c r="AG11" s="138"/>
      <c r="AH11" s="138"/>
      <c r="AI11" s="138"/>
      <c r="AJ11" s="387"/>
      <c r="AK11" s="138"/>
      <c r="AL11" s="138"/>
    </row>
    <row r="12" spans="1:49" s="148" customFormat="1" ht="15" customHeight="1" x14ac:dyDescent="0.35">
      <c r="A12" s="398"/>
      <c r="B12" s="109">
        <v>1</v>
      </c>
      <c r="C12" s="149">
        <v>1</v>
      </c>
      <c r="D12" s="399"/>
      <c r="E12" s="409"/>
      <c r="F12" s="123" t="s">
        <v>92</v>
      </c>
      <c r="G12" s="123"/>
      <c r="H12" s="391"/>
      <c r="I12" s="168" t="s">
        <v>93</v>
      </c>
      <c r="J12" s="391" t="s">
        <v>405</v>
      </c>
      <c r="K12" s="403">
        <v>25</v>
      </c>
      <c r="L12" s="169" t="s">
        <v>399</v>
      </c>
      <c r="N12" s="476" t="s">
        <v>402</v>
      </c>
      <c r="O12" s="144" t="s">
        <v>402</v>
      </c>
      <c r="P12" s="144" t="s">
        <v>402</v>
      </c>
      <c r="Q12" s="474" t="s">
        <v>402</v>
      </c>
      <c r="R12" s="144" t="s">
        <v>402</v>
      </c>
      <c r="S12" s="478" t="s">
        <v>402</v>
      </c>
      <c r="X12" s="39" t="s">
        <v>229</v>
      </c>
      <c r="Y12" s="39"/>
      <c r="Z12" s="345" t="s">
        <v>399</v>
      </c>
      <c r="AA12" s="388" t="s">
        <v>84</v>
      </c>
      <c r="AB12" s="95" t="s">
        <v>84</v>
      </c>
      <c r="AC12" s="95" t="s">
        <v>84</v>
      </c>
      <c r="AD12" s="389" t="s">
        <v>85</v>
      </c>
      <c r="AE12" s="95" t="s">
        <v>85</v>
      </c>
      <c r="AF12" s="95" t="s">
        <v>406</v>
      </c>
      <c r="AG12" s="388" t="s">
        <v>84</v>
      </c>
      <c r="AH12" s="95" t="s">
        <v>84</v>
      </c>
      <c r="AI12" s="95" t="s">
        <v>84</v>
      </c>
      <c r="AJ12" s="389" t="s">
        <v>85</v>
      </c>
      <c r="AK12" s="95" t="s">
        <v>85</v>
      </c>
      <c r="AL12" s="95" t="s">
        <v>406</v>
      </c>
      <c r="AR12" s="402"/>
      <c r="AS12" s="136"/>
      <c r="AT12" s="136"/>
      <c r="AV12" s="39"/>
    </row>
    <row r="13" spans="1:49" s="148" customFormat="1" ht="15" customHeight="1" x14ac:dyDescent="0.35">
      <c r="A13" s="398"/>
      <c r="B13" s="109"/>
      <c r="C13" s="149"/>
      <c r="D13" s="399"/>
      <c r="E13" s="409"/>
      <c r="F13" s="123" t="s">
        <v>756</v>
      </c>
      <c r="G13" s="123"/>
      <c r="H13" s="391"/>
      <c r="I13" s="168" t="s">
        <v>93</v>
      </c>
      <c r="J13" s="391" t="s">
        <v>405</v>
      </c>
      <c r="K13" s="403">
        <v>25</v>
      </c>
      <c r="L13" s="169" t="s">
        <v>399</v>
      </c>
      <c r="N13" s="476" t="s">
        <v>402</v>
      </c>
      <c r="O13" s="144" t="s">
        <v>402</v>
      </c>
      <c r="P13" s="144" t="s">
        <v>402</v>
      </c>
      <c r="Q13" s="474" t="s">
        <v>402</v>
      </c>
      <c r="R13" s="144" t="s">
        <v>402</v>
      </c>
      <c r="S13" s="478" t="s">
        <v>402</v>
      </c>
      <c r="U13" s="148" t="s">
        <v>410</v>
      </c>
      <c r="X13" s="39"/>
      <c r="Y13" s="39"/>
      <c r="Z13" s="345"/>
      <c r="AA13" s="388"/>
      <c r="AB13" s="95"/>
      <c r="AC13" s="95"/>
      <c r="AD13" s="389"/>
      <c r="AE13" s="95"/>
      <c r="AF13" s="95"/>
      <c r="AG13" s="388"/>
      <c r="AH13" s="95"/>
      <c r="AI13" s="95"/>
      <c r="AJ13" s="389"/>
      <c r="AK13" s="95"/>
      <c r="AL13" s="95"/>
      <c r="AR13" s="402"/>
      <c r="AS13" s="136"/>
      <c r="AT13" s="136"/>
      <c r="AV13" s="39"/>
    </row>
    <row r="14" spans="1:49" s="148" customFormat="1" ht="15" customHeight="1" x14ac:dyDescent="0.35">
      <c r="A14" s="398"/>
      <c r="B14" s="109">
        <v>1</v>
      </c>
      <c r="C14" s="149">
        <v>1</v>
      </c>
      <c r="D14" s="399"/>
      <c r="E14" s="409"/>
      <c r="F14" s="123" t="s">
        <v>94</v>
      </c>
      <c r="G14" s="123"/>
      <c r="H14" s="391"/>
      <c r="I14" s="168" t="s">
        <v>95</v>
      </c>
      <c r="J14" s="391" t="s">
        <v>407</v>
      </c>
      <c r="K14" s="403">
        <v>25</v>
      </c>
      <c r="L14" s="169" t="s">
        <v>399</v>
      </c>
      <c r="N14" s="476" t="s">
        <v>402</v>
      </c>
      <c r="O14" s="144" t="s">
        <v>402</v>
      </c>
      <c r="P14" s="144" t="s">
        <v>402</v>
      </c>
      <c r="Q14" s="404"/>
      <c r="R14" s="39"/>
      <c r="S14" s="169"/>
      <c r="X14" s="39" t="s">
        <v>229</v>
      </c>
      <c r="Y14" s="39"/>
      <c r="Z14" s="345" t="s">
        <v>399</v>
      </c>
      <c r="AA14" s="388" t="s">
        <v>84</v>
      </c>
      <c r="AB14" s="95" t="s">
        <v>84</v>
      </c>
      <c r="AC14" s="95" t="s">
        <v>84</v>
      </c>
      <c r="AD14" s="404"/>
      <c r="AE14" s="39"/>
      <c r="AF14" s="39"/>
      <c r="AG14" s="388" t="s">
        <v>84</v>
      </c>
      <c r="AH14" s="95" t="s">
        <v>84</v>
      </c>
      <c r="AI14" s="95" t="s">
        <v>84</v>
      </c>
      <c r="AJ14" s="106"/>
      <c r="AK14" s="104"/>
      <c r="AL14" s="104"/>
      <c r="AR14" s="402"/>
      <c r="AS14" s="136"/>
      <c r="AT14" s="136"/>
      <c r="AV14" s="39"/>
    </row>
    <row r="15" spans="1:49" s="148" customFormat="1" ht="15" customHeight="1" x14ac:dyDescent="0.35">
      <c r="A15" s="398"/>
      <c r="B15" s="109"/>
      <c r="C15" s="149"/>
      <c r="D15" s="399"/>
      <c r="E15" s="409"/>
      <c r="F15" s="123" t="s">
        <v>757</v>
      </c>
      <c r="G15" s="123"/>
      <c r="H15" s="391"/>
      <c r="I15" s="168" t="s">
        <v>95</v>
      </c>
      <c r="J15" s="391" t="s">
        <v>407</v>
      </c>
      <c r="K15" s="403">
        <v>25</v>
      </c>
      <c r="L15" s="169" t="s">
        <v>399</v>
      </c>
      <c r="N15" s="476" t="s">
        <v>402</v>
      </c>
      <c r="O15" s="144" t="s">
        <v>402</v>
      </c>
      <c r="P15" s="144" t="s">
        <v>402</v>
      </c>
      <c r="Q15" s="404"/>
      <c r="R15" s="39"/>
      <c r="S15" s="169"/>
      <c r="U15" s="148" t="s">
        <v>410</v>
      </c>
      <c r="X15" s="39"/>
      <c r="Y15" s="39"/>
      <c r="Z15" s="345"/>
      <c r="AA15" s="388"/>
      <c r="AB15" s="95"/>
      <c r="AC15" s="95"/>
      <c r="AD15" s="404"/>
      <c r="AE15" s="39"/>
      <c r="AF15" s="39"/>
      <c r="AG15" s="388"/>
      <c r="AH15" s="95"/>
      <c r="AI15" s="95"/>
      <c r="AJ15" s="106"/>
      <c r="AK15" s="104"/>
      <c r="AL15" s="104"/>
      <c r="AR15" s="402"/>
      <c r="AS15" s="136"/>
      <c r="AT15" s="136"/>
      <c r="AV15" s="39"/>
    </row>
    <row r="16" spans="1:49" s="148" customFormat="1" ht="15" customHeight="1" x14ac:dyDescent="0.35">
      <c r="A16" s="398"/>
      <c r="B16" s="109">
        <v>1</v>
      </c>
      <c r="C16" s="149" t="s">
        <v>396</v>
      </c>
      <c r="D16" s="399"/>
      <c r="E16" s="409"/>
      <c r="F16" s="122" t="s">
        <v>96</v>
      </c>
      <c r="G16" s="147">
        <v>1</v>
      </c>
      <c r="H16" s="376"/>
      <c r="I16" s="328" t="s">
        <v>97</v>
      </c>
      <c r="J16" s="376" t="s">
        <v>408</v>
      </c>
      <c r="K16" s="403">
        <v>25</v>
      </c>
      <c r="L16" s="399" t="s">
        <v>396</v>
      </c>
      <c r="M16" s="148" t="s">
        <v>409</v>
      </c>
      <c r="N16" s="379"/>
      <c r="O16" s="380"/>
      <c r="P16" s="380"/>
      <c r="Q16" s="381"/>
      <c r="R16" s="380"/>
      <c r="S16" s="382"/>
      <c r="U16" s="535" t="s">
        <v>410</v>
      </c>
      <c r="W16" s="141" t="s">
        <v>725</v>
      </c>
      <c r="Y16" s="39"/>
      <c r="Z16" s="345" t="s">
        <v>399</v>
      </c>
      <c r="AA16" s="388" t="s">
        <v>84</v>
      </c>
      <c r="AB16" s="95" t="s">
        <v>84</v>
      </c>
      <c r="AC16" s="95" t="s">
        <v>84</v>
      </c>
      <c r="AD16" s="404"/>
      <c r="AE16" s="39"/>
      <c r="AF16" s="39"/>
      <c r="AG16" s="377" t="s">
        <v>84</v>
      </c>
      <c r="AH16" s="147" t="s">
        <v>84</v>
      </c>
      <c r="AI16" s="147" t="s">
        <v>84</v>
      </c>
      <c r="AJ16" s="106"/>
      <c r="AK16" s="104"/>
      <c r="AL16" s="104"/>
    </row>
    <row r="17" spans="1:46" s="148" customFormat="1" ht="15" customHeight="1" x14ac:dyDescent="0.35">
      <c r="A17" s="398"/>
      <c r="B17" s="184" t="s">
        <v>396</v>
      </c>
      <c r="C17" s="138">
        <v>1</v>
      </c>
      <c r="D17" s="185">
        <v>1</v>
      </c>
      <c r="E17" s="185">
        <v>2026</v>
      </c>
      <c r="F17" s="139" t="s">
        <v>98</v>
      </c>
      <c r="G17" s="140">
        <v>1</v>
      </c>
      <c r="H17" s="402"/>
      <c r="I17" s="167" t="s">
        <v>99</v>
      </c>
      <c r="J17" s="402" t="s">
        <v>411</v>
      </c>
      <c r="K17" s="175">
        <v>25</v>
      </c>
      <c r="L17" s="169" t="s">
        <v>399</v>
      </c>
      <c r="M17" s="148" t="s">
        <v>412</v>
      </c>
      <c r="N17" s="475" t="s">
        <v>402</v>
      </c>
      <c r="O17" s="140" t="s">
        <v>402</v>
      </c>
      <c r="P17" s="140" t="s">
        <v>402</v>
      </c>
      <c r="Q17" s="404"/>
      <c r="R17" s="39"/>
      <c r="S17" s="169"/>
      <c r="W17" s="141" t="s">
        <v>413</v>
      </c>
      <c r="X17" s="148" t="s">
        <v>236</v>
      </c>
      <c r="Y17" s="39"/>
      <c r="Z17" s="405" t="s">
        <v>396</v>
      </c>
      <c r="AA17" s="388"/>
      <c r="AB17" s="95"/>
      <c r="AC17" s="95"/>
      <c r="AD17" s="404"/>
      <c r="AE17" s="39"/>
      <c r="AF17" s="39"/>
      <c r="AG17" s="392"/>
      <c r="AH17" s="393"/>
      <c r="AI17" s="393"/>
      <c r="AJ17" s="406"/>
      <c r="AK17" s="380"/>
      <c r="AL17" s="382"/>
    </row>
    <row r="18" spans="1:46" s="148" customFormat="1" ht="15" customHeight="1" x14ac:dyDescent="0.35">
      <c r="A18" s="398"/>
      <c r="B18" s="184"/>
      <c r="C18" s="138"/>
      <c r="D18" s="185"/>
      <c r="E18" s="185"/>
      <c r="F18" s="123" t="s">
        <v>102</v>
      </c>
      <c r="G18" s="95">
        <v>1</v>
      </c>
      <c r="H18" s="391"/>
      <c r="I18" s="166" t="s">
        <v>103</v>
      </c>
      <c r="J18" s="391" t="s">
        <v>414</v>
      </c>
      <c r="K18" s="403">
        <v>25</v>
      </c>
      <c r="L18" s="169" t="s">
        <v>399</v>
      </c>
      <c r="N18" s="345"/>
      <c r="O18" s="39"/>
      <c r="P18" s="39"/>
      <c r="Q18" s="474" t="s">
        <v>402</v>
      </c>
      <c r="R18" s="144" t="s">
        <v>402</v>
      </c>
      <c r="S18" s="326" t="s">
        <v>402</v>
      </c>
      <c r="W18" s="141"/>
      <c r="Y18" s="39"/>
      <c r="Z18" s="405"/>
      <c r="AA18" s="388"/>
      <c r="AB18" s="95"/>
      <c r="AC18" s="95"/>
      <c r="AD18" s="404"/>
      <c r="AE18" s="39"/>
      <c r="AF18" s="39"/>
      <c r="AG18" s="392"/>
      <c r="AH18" s="393"/>
      <c r="AI18" s="393"/>
      <c r="AJ18" s="406"/>
      <c r="AK18" s="380"/>
      <c r="AL18" s="380"/>
    </row>
    <row r="19" spans="1:46" s="148" customFormat="1" ht="15" customHeight="1" x14ac:dyDescent="0.35">
      <c r="A19" s="398"/>
      <c r="B19" s="531">
        <v>2</v>
      </c>
      <c r="C19" s="537">
        <v>2</v>
      </c>
      <c r="D19" s="538">
        <v>1</v>
      </c>
      <c r="E19" s="534" t="s">
        <v>415</v>
      </c>
      <c r="F19" s="123" t="s">
        <v>104</v>
      </c>
      <c r="G19" s="95">
        <v>1</v>
      </c>
      <c r="H19" s="391"/>
      <c r="I19" s="166" t="s">
        <v>103</v>
      </c>
      <c r="J19" s="391" t="s">
        <v>414</v>
      </c>
      <c r="K19" s="403">
        <v>25</v>
      </c>
      <c r="L19" s="169" t="s">
        <v>399</v>
      </c>
      <c r="N19" s="345"/>
      <c r="O19" s="39"/>
      <c r="P19" s="39"/>
      <c r="Q19" s="474" t="s">
        <v>402</v>
      </c>
      <c r="R19" s="144" t="s">
        <v>402</v>
      </c>
      <c r="S19" s="326" t="s">
        <v>402</v>
      </c>
      <c r="W19" s="143" t="s">
        <v>105</v>
      </c>
      <c r="X19" s="148" t="s">
        <v>416</v>
      </c>
      <c r="Y19" s="39"/>
      <c r="Z19" s="345" t="s">
        <v>399</v>
      </c>
      <c r="AA19" s="320"/>
      <c r="AB19" s="39"/>
      <c r="AC19" s="39"/>
      <c r="AD19" s="389" t="s">
        <v>85</v>
      </c>
      <c r="AE19" s="95" t="s">
        <v>85</v>
      </c>
      <c r="AF19" s="95" t="s">
        <v>85</v>
      </c>
      <c r="AG19" s="109"/>
      <c r="AH19" s="104"/>
      <c r="AI19" s="104"/>
      <c r="AJ19" s="389" t="s">
        <v>85</v>
      </c>
      <c r="AK19" s="95" t="s">
        <v>85</v>
      </c>
      <c r="AL19" s="95" t="s">
        <v>85</v>
      </c>
      <c r="AR19" s="402"/>
      <c r="AS19" s="142"/>
      <c r="AT19" s="142"/>
    </row>
    <row r="20" spans="1:46" s="148" customFormat="1" ht="15" customHeight="1" x14ac:dyDescent="0.35">
      <c r="A20" s="398"/>
      <c r="B20" s="531">
        <v>2</v>
      </c>
      <c r="C20" s="537">
        <v>2</v>
      </c>
      <c r="D20" s="538">
        <v>1</v>
      </c>
      <c r="E20" s="534" t="s">
        <v>415</v>
      </c>
      <c r="F20" s="123" t="s">
        <v>198</v>
      </c>
      <c r="G20" s="95">
        <v>1</v>
      </c>
      <c r="H20" s="391"/>
      <c r="I20" s="166" t="s">
        <v>103</v>
      </c>
      <c r="J20" s="391" t="s">
        <v>414</v>
      </c>
      <c r="K20" s="403">
        <v>25</v>
      </c>
      <c r="L20" s="169" t="s">
        <v>399</v>
      </c>
      <c r="N20" s="345"/>
      <c r="O20" s="39"/>
      <c r="P20" s="39"/>
      <c r="Q20" s="474" t="s">
        <v>402</v>
      </c>
      <c r="R20" s="144" t="s">
        <v>402</v>
      </c>
      <c r="S20" s="326" t="s">
        <v>402</v>
      </c>
      <c r="U20" s="148" t="s">
        <v>410</v>
      </c>
      <c r="W20" s="143" t="s">
        <v>105</v>
      </c>
      <c r="X20" s="148" t="s">
        <v>416</v>
      </c>
      <c r="Y20" s="39"/>
      <c r="Z20" s="345" t="s">
        <v>399</v>
      </c>
      <c r="AA20" s="320"/>
      <c r="AB20" s="39"/>
      <c r="AC20" s="39"/>
      <c r="AD20" s="389" t="s">
        <v>85</v>
      </c>
      <c r="AE20" s="95" t="s">
        <v>85</v>
      </c>
      <c r="AF20" s="95" t="s">
        <v>85</v>
      </c>
      <c r="AG20" s="109"/>
      <c r="AH20" s="104"/>
      <c r="AI20" s="104"/>
      <c r="AJ20" s="389" t="s">
        <v>85</v>
      </c>
      <c r="AK20" s="95" t="s">
        <v>85</v>
      </c>
      <c r="AL20" s="95" t="s">
        <v>85</v>
      </c>
      <c r="AM20" s="111"/>
      <c r="AN20" s="111"/>
      <c r="AR20" s="402"/>
    </row>
    <row r="21" spans="1:46" s="148" customFormat="1" ht="15" customHeight="1" x14ac:dyDescent="0.35">
      <c r="A21" s="398"/>
      <c r="B21" s="109">
        <v>2</v>
      </c>
      <c r="C21" s="104">
        <v>2</v>
      </c>
      <c r="D21" s="165">
        <v>1</v>
      </c>
      <c r="E21" s="409" t="s">
        <v>313</v>
      </c>
      <c r="F21" s="136" t="s">
        <v>106</v>
      </c>
      <c r="G21" s="144">
        <v>1</v>
      </c>
      <c r="H21" s="394"/>
      <c r="I21" s="166" t="s">
        <v>107</v>
      </c>
      <c r="J21" s="394" t="s">
        <v>417</v>
      </c>
      <c r="K21" s="408">
        <v>25</v>
      </c>
      <c r="L21" s="169" t="s">
        <v>399</v>
      </c>
      <c r="N21" s="105"/>
      <c r="O21" s="104"/>
      <c r="P21" s="104"/>
      <c r="Q21" s="474" t="s">
        <v>402</v>
      </c>
      <c r="R21" s="144" t="s">
        <v>402</v>
      </c>
      <c r="S21" s="326" t="s">
        <v>402</v>
      </c>
      <c r="W21" s="145" t="s">
        <v>418</v>
      </c>
      <c r="X21" s="148" t="s">
        <v>416</v>
      </c>
      <c r="Y21" s="39"/>
      <c r="Z21" s="345" t="s">
        <v>399</v>
      </c>
      <c r="AA21" s="320"/>
      <c r="AB21" s="39"/>
      <c r="AC21" s="39"/>
      <c r="AD21" s="389" t="s">
        <v>85</v>
      </c>
      <c r="AE21" s="95" t="s">
        <v>85</v>
      </c>
      <c r="AF21" s="95" t="s">
        <v>85</v>
      </c>
      <c r="AG21" s="109"/>
      <c r="AH21" s="104"/>
      <c r="AI21" s="104"/>
      <c r="AJ21" s="389" t="s">
        <v>85</v>
      </c>
      <c r="AK21" s="95" t="s">
        <v>85</v>
      </c>
      <c r="AL21" s="95" t="s">
        <v>85</v>
      </c>
    </row>
    <row r="22" spans="1:46" s="148" customFormat="1" ht="15" customHeight="1" x14ac:dyDescent="0.35">
      <c r="A22" s="398"/>
      <c r="B22" s="109"/>
      <c r="C22" s="104"/>
      <c r="D22" s="165"/>
      <c r="E22" s="409"/>
      <c r="F22" s="136" t="s">
        <v>758</v>
      </c>
      <c r="G22" s="144">
        <v>1</v>
      </c>
      <c r="H22" s="394"/>
      <c r="I22" s="166" t="s">
        <v>107</v>
      </c>
      <c r="J22" s="394" t="s">
        <v>417</v>
      </c>
      <c r="K22" s="408">
        <v>25</v>
      </c>
      <c r="L22" s="169" t="s">
        <v>399</v>
      </c>
      <c r="N22" s="105"/>
      <c r="O22" s="104"/>
      <c r="P22" s="104"/>
      <c r="Q22" s="474" t="s">
        <v>402</v>
      </c>
      <c r="R22" s="144" t="s">
        <v>402</v>
      </c>
      <c r="S22" s="326" t="s">
        <v>402</v>
      </c>
      <c r="U22" s="148" t="s">
        <v>410</v>
      </c>
      <c r="W22" s="145"/>
      <c r="Y22" s="39"/>
      <c r="Z22" s="345"/>
      <c r="AA22" s="320"/>
      <c r="AB22" s="39"/>
      <c r="AC22" s="39"/>
      <c r="AD22" s="389"/>
      <c r="AE22" s="95"/>
      <c r="AF22" s="95"/>
      <c r="AG22" s="109"/>
      <c r="AH22" s="104"/>
      <c r="AI22" s="104"/>
      <c r="AJ22" s="389"/>
      <c r="AK22" s="95"/>
      <c r="AL22" s="95"/>
    </row>
    <row r="23" spans="1:46" s="148" customFormat="1" ht="15" customHeight="1" x14ac:dyDescent="0.35">
      <c r="A23" s="398"/>
      <c r="B23" s="109">
        <v>2</v>
      </c>
      <c r="C23" s="104"/>
      <c r="D23" s="165"/>
      <c r="E23" s="409" t="s">
        <v>313</v>
      </c>
      <c r="F23" s="123" t="s">
        <v>109</v>
      </c>
      <c r="G23" s="104">
        <v>1</v>
      </c>
      <c r="H23" s="391"/>
      <c r="I23" s="169" t="s">
        <v>110</v>
      </c>
      <c r="J23" s="391" t="s">
        <v>419</v>
      </c>
      <c r="K23" s="403">
        <v>25</v>
      </c>
      <c r="L23" s="169" t="s">
        <v>399</v>
      </c>
      <c r="N23" s="345"/>
      <c r="O23" s="39"/>
      <c r="P23" s="39"/>
      <c r="Q23" s="389" t="s">
        <v>402</v>
      </c>
      <c r="R23" s="95" t="s">
        <v>402</v>
      </c>
      <c r="S23" s="186" t="s">
        <v>402</v>
      </c>
      <c r="U23" s="148" t="s">
        <v>410</v>
      </c>
      <c r="W23" s="148" t="s">
        <v>420</v>
      </c>
      <c r="X23" s="39" t="s">
        <v>421</v>
      </c>
      <c r="Y23" s="39"/>
      <c r="Z23" s="345" t="s">
        <v>399</v>
      </c>
      <c r="AA23" s="320"/>
      <c r="AB23" s="39"/>
      <c r="AC23" s="39"/>
      <c r="AD23" s="389" t="s">
        <v>85</v>
      </c>
      <c r="AE23" s="95" t="s">
        <v>85</v>
      </c>
      <c r="AF23" s="95" t="s">
        <v>85</v>
      </c>
      <c r="AG23" s="109"/>
      <c r="AH23" s="104"/>
      <c r="AI23" s="104"/>
      <c r="AJ23" s="389" t="s">
        <v>85</v>
      </c>
      <c r="AK23" s="95" t="s">
        <v>85</v>
      </c>
      <c r="AL23" s="95" t="s">
        <v>85</v>
      </c>
    </row>
    <row r="24" spans="1:46" s="148" customFormat="1" ht="15" customHeight="1" x14ac:dyDescent="0.35">
      <c r="A24" s="398"/>
      <c r="B24" s="109"/>
      <c r="C24" s="104"/>
      <c r="D24" s="165"/>
      <c r="E24" s="409"/>
      <c r="F24" s="123" t="s">
        <v>759</v>
      </c>
      <c r="G24" s="104">
        <v>1</v>
      </c>
      <c r="H24" s="391"/>
      <c r="I24" s="169" t="s">
        <v>110</v>
      </c>
      <c r="J24" s="391" t="s">
        <v>419</v>
      </c>
      <c r="K24" s="403">
        <v>25</v>
      </c>
      <c r="L24" s="169" t="s">
        <v>399</v>
      </c>
      <c r="N24" s="345"/>
      <c r="O24" s="39"/>
      <c r="P24" s="39"/>
      <c r="Q24" s="389" t="s">
        <v>402</v>
      </c>
      <c r="R24" s="95" t="s">
        <v>402</v>
      </c>
      <c r="S24" s="186" t="s">
        <v>402</v>
      </c>
      <c r="U24" s="148" t="s">
        <v>410</v>
      </c>
      <c r="X24" s="39"/>
      <c r="Y24" s="39"/>
      <c r="Z24" s="345"/>
      <c r="AA24" s="320"/>
      <c r="AB24" s="39"/>
      <c r="AC24" s="39"/>
      <c r="AD24" s="389"/>
      <c r="AE24" s="95"/>
      <c r="AF24" s="95"/>
      <c r="AG24" s="109"/>
      <c r="AH24" s="104"/>
      <c r="AI24" s="104"/>
      <c r="AJ24" s="389"/>
      <c r="AK24" s="95"/>
      <c r="AL24" s="95"/>
    </row>
    <row r="25" spans="1:46" s="148" customFormat="1" ht="15" customHeight="1" x14ac:dyDescent="0.35">
      <c r="A25" s="398"/>
      <c r="B25" s="109"/>
      <c r="C25" s="104">
        <v>2</v>
      </c>
      <c r="D25" s="165">
        <v>1</v>
      </c>
      <c r="E25" s="409"/>
      <c r="F25" s="123" t="s">
        <v>111</v>
      </c>
      <c r="G25" s="104">
        <v>1</v>
      </c>
      <c r="H25" s="391"/>
      <c r="I25" s="169" t="s">
        <v>112</v>
      </c>
      <c r="J25" s="391" t="s">
        <v>720</v>
      </c>
      <c r="K25" s="403">
        <v>25</v>
      </c>
      <c r="L25" s="169" t="s">
        <v>399</v>
      </c>
      <c r="N25" s="476" t="s">
        <v>402</v>
      </c>
      <c r="O25" s="144" t="s">
        <v>402</v>
      </c>
      <c r="P25" s="144" t="s">
        <v>402</v>
      </c>
      <c r="Q25" s="389"/>
      <c r="R25" s="95"/>
      <c r="S25" s="186"/>
      <c r="T25" s="193" t="s">
        <v>721</v>
      </c>
      <c r="X25" s="39"/>
      <c r="Y25" s="39"/>
      <c r="Z25" s="345"/>
      <c r="AA25" s="320"/>
      <c r="AB25" s="39"/>
      <c r="AC25" s="39"/>
      <c r="AD25" s="389"/>
      <c r="AE25" s="95"/>
      <c r="AF25" s="95"/>
      <c r="AG25" s="109"/>
      <c r="AH25" s="104"/>
      <c r="AI25" s="104"/>
      <c r="AJ25" s="389"/>
      <c r="AK25" s="95"/>
      <c r="AL25" s="95"/>
    </row>
    <row r="26" spans="1:46" s="148" customFormat="1" ht="15" customHeight="1" x14ac:dyDescent="0.35">
      <c r="A26" s="398"/>
      <c r="B26" s="109">
        <v>3</v>
      </c>
      <c r="C26" s="149" t="s">
        <v>396</v>
      </c>
      <c r="D26" s="409"/>
      <c r="E26" s="409"/>
      <c r="F26" s="123" t="s">
        <v>115</v>
      </c>
      <c r="G26" s="137">
        <v>1</v>
      </c>
      <c r="H26" s="391"/>
      <c r="I26" s="170" t="s">
        <v>116</v>
      </c>
      <c r="J26" s="391" t="s">
        <v>422</v>
      </c>
      <c r="K26" s="403">
        <v>25</v>
      </c>
      <c r="L26" s="169" t="s">
        <v>399</v>
      </c>
      <c r="N26" s="345"/>
      <c r="O26" s="39"/>
      <c r="P26" s="39"/>
      <c r="Q26" s="474" t="s">
        <v>402</v>
      </c>
      <c r="R26" s="144" t="s">
        <v>402</v>
      </c>
      <c r="S26" s="326" t="s">
        <v>402</v>
      </c>
      <c r="X26" s="39" t="s">
        <v>229</v>
      </c>
      <c r="Y26" s="39"/>
      <c r="Z26" s="345" t="s">
        <v>399</v>
      </c>
      <c r="AA26" s="320"/>
      <c r="AB26" s="39"/>
      <c r="AC26" s="39"/>
      <c r="AD26" s="389" t="s">
        <v>85</v>
      </c>
      <c r="AE26" s="95" t="s">
        <v>85</v>
      </c>
      <c r="AF26" s="95" t="s">
        <v>85</v>
      </c>
      <c r="AG26" s="109"/>
      <c r="AH26" s="104"/>
      <c r="AI26" s="104"/>
      <c r="AJ26" s="389" t="s">
        <v>85</v>
      </c>
      <c r="AK26" s="95" t="s">
        <v>85</v>
      </c>
      <c r="AL26" s="95" t="s">
        <v>85</v>
      </c>
    </row>
    <row r="27" spans="1:46" s="148" customFormat="1" ht="15" customHeight="1" x14ac:dyDescent="0.35">
      <c r="A27" s="398"/>
      <c r="B27" s="109"/>
      <c r="C27" s="149"/>
      <c r="D27" s="409"/>
      <c r="E27" s="409"/>
      <c r="F27" s="123" t="s">
        <v>761</v>
      </c>
      <c r="G27" s="137">
        <v>1</v>
      </c>
      <c r="H27" s="391"/>
      <c r="I27" s="170" t="s">
        <v>116</v>
      </c>
      <c r="J27" s="391" t="s">
        <v>422</v>
      </c>
      <c r="K27" s="403">
        <v>25</v>
      </c>
      <c r="L27" s="169" t="s">
        <v>399</v>
      </c>
      <c r="N27" s="345"/>
      <c r="O27" s="39"/>
      <c r="P27" s="39"/>
      <c r="Q27" s="474" t="s">
        <v>402</v>
      </c>
      <c r="R27" s="144" t="s">
        <v>402</v>
      </c>
      <c r="S27" s="326" t="s">
        <v>402</v>
      </c>
      <c r="U27" s="148" t="s">
        <v>410</v>
      </c>
      <c r="X27" s="39"/>
      <c r="Y27" s="39"/>
      <c r="Z27" s="345"/>
      <c r="AA27" s="320"/>
      <c r="AB27" s="39"/>
      <c r="AC27" s="39"/>
      <c r="AD27" s="389"/>
      <c r="AE27" s="95"/>
      <c r="AF27" s="95"/>
      <c r="AG27" s="109"/>
      <c r="AH27" s="104"/>
      <c r="AI27" s="104"/>
      <c r="AJ27" s="389"/>
      <c r="AK27" s="95"/>
      <c r="AL27" s="95"/>
    </row>
    <row r="28" spans="1:46" s="148" customFormat="1" ht="15" customHeight="1" x14ac:dyDescent="0.35">
      <c r="A28" s="398"/>
      <c r="B28" s="531">
        <v>3</v>
      </c>
      <c r="C28" s="532"/>
      <c r="D28" s="460"/>
      <c r="E28" s="185">
        <v>2026</v>
      </c>
      <c r="F28" s="122" t="s">
        <v>117</v>
      </c>
      <c r="G28" s="147">
        <v>1</v>
      </c>
      <c r="H28" s="376"/>
      <c r="I28" s="328" t="s">
        <v>118</v>
      </c>
      <c r="J28" s="376" t="s">
        <v>423</v>
      </c>
      <c r="K28" s="403">
        <v>25</v>
      </c>
      <c r="L28" s="399" t="s">
        <v>396</v>
      </c>
      <c r="M28" s="148" t="s">
        <v>409</v>
      </c>
      <c r="N28" s="471"/>
      <c r="O28" s="472"/>
      <c r="P28" s="472"/>
      <c r="Q28" s="381"/>
      <c r="R28" s="380"/>
      <c r="S28" s="382"/>
      <c r="U28" s="148" t="s">
        <v>410</v>
      </c>
      <c r="W28" s="148" t="s">
        <v>424</v>
      </c>
      <c r="Z28" s="345" t="s">
        <v>425</v>
      </c>
      <c r="AA28" s="388" t="s">
        <v>84</v>
      </c>
      <c r="AB28" s="95" t="s">
        <v>84</v>
      </c>
      <c r="AC28" s="95" t="s">
        <v>84</v>
      </c>
      <c r="AD28" s="389" t="s">
        <v>85</v>
      </c>
      <c r="AE28" s="95" t="s">
        <v>85</v>
      </c>
      <c r="AF28" s="95" t="s">
        <v>396</v>
      </c>
      <c r="AG28" s="395" t="s">
        <v>84</v>
      </c>
      <c r="AH28" s="147" t="s">
        <v>84</v>
      </c>
      <c r="AI28" s="147" t="s">
        <v>84</v>
      </c>
      <c r="AJ28" s="378" t="s">
        <v>85</v>
      </c>
      <c r="AK28" s="147" t="s">
        <v>85</v>
      </c>
      <c r="AL28" s="95" t="s">
        <v>396</v>
      </c>
    </row>
    <row r="29" spans="1:46" s="148" customFormat="1" ht="15" customHeight="1" x14ac:dyDescent="0.3">
      <c r="A29" s="398"/>
      <c r="B29" s="531"/>
      <c r="C29" s="533">
        <v>3</v>
      </c>
      <c r="D29" s="534">
        <v>2</v>
      </c>
      <c r="E29" s="409"/>
      <c r="F29" s="141" t="s">
        <v>119</v>
      </c>
      <c r="G29" s="138">
        <v>1</v>
      </c>
      <c r="H29" s="402"/>
      <c r="I29" s="172" t="s">
        <v>120</v>
      </c>
      <c r="J29" s="529" t="s">
        <v>722</v>
      </c>
      <c r="K29" s="177">
        <v>25</v>
      </c>
      <c r="L29" s="166" t="s">
        <v>94</v>
      </c>
      <c r="M29" s="148" t="s">
        <v>412</v>
      </c>
      <c r="N29" s="190" t="s">
        <v>402</v>
      </c>
      <c r="O29" s="138" t="s">
        <v>402</v>
      </c>
      <c r="P29" s="138" t="s">
        <v>402</v>
      </c>
      <c r="Q29" s="404"/>
      <c r="R29" s="39"/>
      <c r="S29" s="169"/>
      <c r="V29" s="141"/>
      <c r="W29" s="141" t="s">
        <v>413</v>
      </c>
      <c r="X29" s="148" t="s">
        <v>236</v>
      </c>
      <c r="Y29" s="39"/>
      <c r="Z29" s="405"/>
      <c r="AA29" s="388"/>
      <c r="AB29" s="95"/>
      <c r="AC29" s="95"/>
      <c r="AD29" s="389"/>
      <c r="AE29" s="95"/>
      <c r="AF29" s="95"/>
      <c r="AG29" s="392"/>
      <c r="AH29" s="393"/>
      <c r="AI29" s="393"/>
      <c r="AJ29" s="406"/>
      <c r="AK29" s="380"/>
      <c r="AL29" s="382"/>
    </row>
    <row r="30" spans="1:46" s="148" customFormat="1" ht="15" customHeight="1" x14ac:dyDescent="0.35">
      <c r="A30" s="398"/>
      <c r="B30" s="531">
        <v>3</v>
      </c>
      <c r="C30" s="532"/>
      <c r="D30" s="460"/>
      <c r="E30" s="185">
        <v>2026</v>
      </c>
      <c r="F30" s="122" t="s">
        <v>123</v>
      </c>
      <c r="G30" s="147">
        <v>1</v>
      </c>
      <c r="H30" s="376"/>
      <c r="I30" s="328" t="s">
        <v>124</v>
      </c>
      <c r="J30" s="376" t="s">
        <v>426</v>
      </c>
      <c r="K30" s="403">
        <v>25</v>
      </c>
      <c r="L30" s="399" t="s">
        <v>396</v>
      </c>
      <c r="M30" s="148" t="s">
        <v>409</v>
      </c>
      <c r="N30" s="471"/>
      <c r="O30" s="472"/>
      <c r="P30" s="472"/>
      <c r="Q30" s="487"/>
      <c r="R30" s="472"/>
      <c r="S30" s="488"/>
      <c r="U30" s="148" t="s">
        <v>410</v>
      </c>
      <c r="W30" s="148" t="s">
        <v>427</v>
      </c>
      <c r="Z30" s="345" t="s">
        <v>428</v>
      </c>
      <c r="AA30" s="388" t="s">
        <v>84</v>
      </c>
      <c r="AB30" s="95" t="s">
        <v>84</v>
      </c>
      <c r="AC30" s="95" t="s">
        <v>84</v>
      </c>
      <c r="AD30" s="404"/>
      <c r="AE30" s="39"/>
      <c r="AF30" s="39"/>
      <c r="AG30" s="395" t="s">
        <v>84</v>
      </c>
      <c r="AH30" s="147" t="s">
        <v>84</v>
      </c>
      <c r="AI30" s="147" t="s">
        <v>84</v>
      </c>
      <c r="AJ30" s="106"/>
      <c r="AK30" s="104"/>
      <c r="AL30" s="104"/>
    </row>
    <row r="31" spans="1:46" s="148" customFormat="1" ht="15" customHeight="1" x14ac:dyDescent="0.35">
      <c r="A31" s="398"/>
      <c r="B31" s="531"/>
      <c r="C31" s="533">
        <v>4</v>
      </c>
      <c r="D31" s="534">
        <v>2</v>
      </c>
      <c r="E31" s="409"/>
      <c r="F31" s="139" t="s">
        <v>125</v>
      </c>
      <c r="G31" s="140">
        <v>1</v>
      </c>
      <c r="H31" s="402"/>
      <c r="I31" s="167" t="s">
        <v>261</v>
      </c>
      <c r="J31" s="402" t="s">
        <v>429</v>
      </c>
      <c r="K31" s="175">
        <v>25</v>
      </c>
      <c r="L31" s="172" t="s">
        <v>430</v>
      </c>
      <c r="M31" s="148" t="s">
        <v>730</v>
      </c>
      <c r="N31" s="472" t="s">
        <v>33</v>
      </c>
      <c r="O31" s="472" t="s">
        <v>33</v>
      </c>
      <c r="P31" s="472" t="s">
        <v>33</v>
      </c>
      <c r="Q31" s="540" t="s">
        <v>402</v>
      </c>
      <c r="R31" s="540" t="s">
        <v>402</v>
      </c>
      <c r="S31" s="540" t="s">
        <v>402</v>
      </c>
      <c r="T31" s="510" t="s">
        <v>727</v>
      </c>
      <c r="V31" s="141"/>
      <c r="W31" s="141" t="s">
        <v>127</v>
      </c>
      <c r="X31" s="150" t="s">
        <v>431</v>
      </c>
      <c r="Y31" s="146" t="s">
        <v>432</v>
      </c>
      <c r="Z31" s="405"/>
      <c r="AA31" s="388"/>
      <c r="AB31" s="95"/>
      <c r="AC31" s="95"/>
      <c r="AD31" s="404"/>
      <c r="AE31" s="39"/>
      <c r="AF31" s="39"/>
      <c r="AG31" s="392"/>
      <c r="AH31" s="393"/>
      <c r="AI31" s="393"/>
      <c r="AJ31" s="406"/>
      <c r="AK31" s="380"/>
      <c r="AL31" s="382"/>
    </row>
    <row r="32" spans="1:46" s="148" customFormat="1" ht="15" customHeight="1" x14ac:dyDescent="0.35">
      <c r="A32" s="398"/>
      <c r="B32" s="531">
        <v>3</v>
      </c>
      <c r="C32" s="532"/>
      <c r="D32" s="460"/>
      <c r="E32" s="185">
        <v>2026</v>
      </c>
      <c r="F32" s="146" t="s">
        <v>128</v>
      </c>
      <c r="G32" s="147">
        <v>1</v>
      </c>
      <c r="H32" s="396"/>
      <c r="I32" s="146" t="s">
        <v>129</v>
      </c>
      <c r="J32" s="73" t="s">
        <v>723</v>
      </c>
      <c r="K32" s="403">
        <v>25</v>
      </c>
      <c r="L32" s="399" t="s">
        <v>396</v>
      </c>
      <c r="M32" s="148" t="s">
        <v>409</v>
      </c>
      <c r="N32" s="471"/>
      <c r="O32" s="472"/>
      <c r="P32" s="472"/>
      <c r="Q32" s="406"/>
      <c r="R32" s="380"/>
      <c r="S32" s="382"/>
      <c r="U32" s="148" t="s">
        <v>410</v>
      </c>
      <c r="W32" s="148" t="s">
        <v>433</v>
      </c>
      <c r="Z32" s="345" t="s">
        <v>434</v>
      </c>
      <c r="AA32" s="388" t="s">
        <v>84</v>
      </c>
      <c r="AB32" s="95" t="s">
        <v>84</v>
      </c>
      <c r="AC32" s="95" t="s">
        <v>84</v>
      </c>
      <c r="AD32" s="404"/>
      <c r="AE32" s="39"/>
      <c r="AF32" s="39"/>
      <c r="AG32" s="395" t="s">
        <v>84</v>
      </c>
      <c r="AH32" s="147" t="s">
        <v>84</v>
      </c>
      <c r="AI32" s="147" t="s">
        <v>84</v>
      </c>
      <c r="AJ32" s="106"/>
      <c r="AK32" s="104"/>
      <c r="AL32" s="104"/>
    </row>
    <row r="33" spans="1:38" s="148" customFormat="1" ht="15" customHeight="1" x14ac:dyDescent="0.35">
      <c r="A33" s="398"/>
      <c r="B33" s="531"/>
      <c r="C33" s="533">
        <v>3</v>
      </c>
      <c r="D33" s="534">
        <v>2</v>
      </c>
      <c r="E33" s="409"/>
      <c r="F33" s="141" t="s">
        <v>698</v>
      </c>
      <c r="G33" s="138">
        <v>1</v>
      </c>
      <c r="H33" s="402"/>
      <c r="I33" s="172" t="s">
        <v>699</v>
      </c>
      <c r="J33" s="141" t="s">
        <v>724</v>
      </c>
      <c r="K33" s="177">
        <v>25</v>
      </c>
      <c r="L33" s="530"/>
      <c r="M33" s="148" t="s">
        <v>412</v>
      </c>
      <c r="N33" s="190" t="s">
        <v>402</v>
      </c>
      <c r="O33" s="138" t="s">
        <v>402</v>
      </c>
      <c r="P33" s="138" t="s">
        <v>402</v>
      </c>
      <c r="Q33" s="404"/>
      <c r="R33" s="39"/>
      <c r="S33" s="169"/>
      <c r="V33" s="141"/>
      <c r="W33" s="141" t="s">
        <v>132</v>
      </c>
      <c r="X33" s="148" t="s">
        <v>236</v>
      </c>
      <c r="Y33" s="39"/>
      <c r="Z33" s="405"/>
      <c r="AA33" s="388"/>
      <c r="AB33" s="95"/>
      <c r="AC33" s="95"/>
      <c r="AD33" s="404"/>
      <c r="AE33" s="39"/>
      <c r="AF33" s="39"/>
      <c r="AG33" s="392"/>
      <c r="AH33" s="393"/>
      <c r="AI33" s="393"/>
      <c r="AJ33" s="406"/>
      <c r="AK33" s="380"/>
      <c r="AL33" s="382"/>
    </row>
    <row r="34" spans="1:38" s="148" customFormat="1" ht="15" customHeight="1" x14ac:dyDescent="0.25">
      <c r="A34" s="398"/>
      <c r="B34" s="25">
        <v>3</v>
      </c>
      <c r="C34" s="149" t="s">
        <v>396</v>
      </c>
      <c r="D34" s="409"/>
      <c r="E34" s="409"/>
      <c r="F34" s="345" t="s">
        <v>134</v>
      </c>
      <c r="G34" s="104">
        <v>1</v>
      </c>
      <c r="H34" s="402"/>
      <c r="I34" s="39" t="s">
        <v>135</v>
      </c>
      <c r="J34" s="39" t="s">
        <v>456</v>
      </c>
      <c r="K34" s="177"/>
      <c r="L34" s="39" t="s">
        <v>436</v>
      </c>
      <c r="N34" s="191" t="s">
        <v>402</v>
      </c>
      <c r="O34" s="95" t="s">
        <v>402</v>
      </c>
      <c r="P34" s="95" t="s">
        <v>402</v>
      </c>
      <c r="Q34" s="404"/>
      <c r="R34" s="39"/>
      <c r="S34" s="169"/>
      <c r="V34" s="141"/>
      <c r="W34" s="141"/>
      <c r="Y34" s="39"/>
      <c r="Z34" s="405"/>
      <c r="AA34" s="388"/>
      <c r="AB34" s="95"/>
      <c r="AC34" s="95"/>
      <c r="AD34" s="404"/>
      <c r="AE34" s="39"/>
      <c r="AF34" s="39"/>
      <c r="AG34" s="392"/>
      <c r="AH34" s="393"/>
      <c r="AI34" s="393"/>
      <c r="AJ34" s="406"/>
      <c r="AK34" s="380"/>
      <c r="AL34" s="380"/>
    </row>
    <row r="35" spans="1:38" s="148" customFormat="1" ht="15" customHeight="1" x14ac:dyDescent="0.25">
      <c r="A35" s="398"/>
      <c r="B35" s="25"/>
      <c r="C35" s="149"/>
      <c r="D35" s="409"/>
      <c r="E35" s="409"/>
      <c r="F35" s="345" t="s">
        <v>762</v>
      </c>
      <c r="G35" s="104">
        <v>1</v>
      </c>
      <c r="H35" s="402"/>
      <c r="I35" s="39" t="s">
        <v>135</v>
      </c>
      <c r="J35" s="39" t="s">
        <v>456</v>
      </c>
      <c r="K35" s="177"/>
      <c r="L35" s="39" t="s">
        <v>436</v>
      </c>
      <c r="N35" s="191" t="s">
        <v>402</v>
      </c>
      <c r="O35" s="95" t="s">
        <v>402</v>
      </c>
      <c r="P35" s="95" t="s">
        <v>402</v>
      </c>
      <c r="Q35" s="404"/>
      <c r="R35" s="39"/>
      <c r="S35" s="169"/>
      <c r="U35" s="148" t="s">
        <v>410</v>
      </c>
      <c r="V35" s="141"/>
      <c r="W35" s="141"/>
      <c r="Y35" s="39"/>
      <c r="Z35" s="405"/>
      <c r="AA35" s="388"/>
      <c r="AB35" s="95"/>
      <c r="AC35" s="95"/>
      <c r="AD35" s="404"/>
      <c r="AE35" s="39"/>
      <c r="AF35" s="39"/>
      <c r="AG35" s="392"/>
      <c r="AH35" s="393"/>
      <c r="AI35" s="393"/>
      <c r="AJ35" s="406"/>
      <c r="AK35" s="380"/>
      <c r="AL35" s="380"/>
    </row>
    <row r="36" spans="1:38" s="148" customFormat="1" ht="15" customHeight="1" x14ac:dyDescent="0.25">
      <c r="A36" s="398"/>
      <c r="B36" s="25">
        <v>4</v>
      </c>
      <c r="C36" s="149" t="s">
        <v>396</v>
      </c>
      <c r="D36" s="409"/>
      <c r="E36" s="409"/>
      <c r="F36" s="421" t="s">
        <v>137</v>
      </c>
      <c r="G36" s="473">
        <v>1</v>
      </c>
      <c r="H36" s="402"/>
      <c r="I36" s="423" t="s">
        <v>138</v>
      </c>
      <c r="J36" s="39" t="s">
        <v>453</v>
      </c>
      <c r="K36" s="177"/>
      <c r="L36" s="39" t="s">
        <v>454</v>
      </c>
      <c r="N36" s="191" t="s">
        <v>402</v>
      </c>
      <c r="O36" s="95" t="s">
        <v>402</v>
      </c>
      <c r="P36" s="95" t="s">
        <v>402</v>
      </c>
      <c r="Q36" s="404"/>
      <c r="R36" s="39"/>
      <c r="S36" s="169"/>
      <c r="V36" s="141"/>
      <c r="W36" s="141"/>
      <c r="Y36" s="39"/>
      <c r="Z36" s="405"/>
      <c r="AA36" s="388"/>
      <c r="AB36" s="95"/>
      <c r="AC36" s="95"/>
      <c r="AD36" s="404"/>
      <c r="AE36" s="39"/>
      <c r="AF36" s="39"/>
      <c r="AG36" s="392"/>
      <c r="AH36" s="393"/>
      <c r="AI36" s="393"/>
      <c r="AJ36" s="406"/>
      <c r="AK36" s="380"/>
      <c r="AL36" s="380"/>
    </row>
    <row r="37" spans="1:38" s="148" customFormat="1" ht="15" customHeight="1" x14ac:dyDescent="0.25">
      <c r="A37" s="398"/>
      <c r="B37" s="25"/>
      <c r="C37" s="149"/>
      <c r="D37" s="409"/>
      <c r="E37" s="409"/>
      <c r="F37" s="421" t="s">
        <v>763</v>
      </c>
      <c r="G37" s="473">
        <v>1</v>
      </c>
      <c r="H37" s="402"/>
      <c r="I37" s="423" t="s">
        <v>138</v>
      </c>
      <c r="J37" s="39" t="s">
        <v>453</v>
      </c>
      <c r="K37" s="177"/>
      <c r="L37" s="39" t="s">
        <v>454</v>
      </c>
      <c r="N37" s="191" t="s">
        <v>402</v>
      </c>
      <c r="O37" s="95" t="s">
        <v>402</v>
      </c>
      <c r="P37" s="95" t="s">
        <v>402</v>
      </c>
      <c r="Q37" s="404"/>
      <c r="R37" s="39"/>
      <c r="S37" s="169"/>
      <c r="U37" s="148" t="s">
        <v>410</v>
      </c>
      <c r="V37" s="141"/>
      <c r="W37" s="141"/>
      <c r="Y37" s="39"/>
      <c r="Z37" s="405"/>
      <c r="AA37" s="388"/>
      <c r="AB37" s="95"/>
      <c r="AC37" s="95"/>
      <c r="AD37" s="404"/>
      <c r="AE37" s="39"/>
      <c r="AF37" s="39"/>
      <c r="AG37" s="392"/>
      <c r="AH37" s="393"/>
      <c r="AI37" s="393"/>
      <c r="AJ37" s="406"/>
      <c r="AK37" s="380"/>
      <c r="AL37" s="380"/>
    </row>
    <row r="38" spans="1:38" s="148" customFormat="1" ht="15" customHeight="1" x14ac:dyDescent="0.25">
      <c r="A38" s="398"/>
      <c r="B38" s="25">
        <v>4</v>
      </c>
      <c r="C38" s="17"/>
      <c r="D38" s="409"/>
      <c r="E38" s="409"/>
      <c r="F38" s="427" t="s">
        <v>141</v>
      </c>
      <c r="G38" s="407">
        <v>1</v>
      </c>
      <c r="H38" s="402"/>
      <c r="I38" s="150" t="s">
        <v>142</v>
      </c>
      <c r="J38" s="39" t="s">
        <v>451</v>
      </c>
      <c r="K38" s="177"/>
      <c r="L38" s="39" t="s">
        <v>435</v>
      </c>
      <c r="N38" s="465" t="s">
        <v>402</v>
      </c>
      <c r="O38" s="407" t="s">
        <v>402</v>
      </c>
      <c r="P38" s="407" t="s">
        <v>402</v>
      </c>
      <c r="Q38" s="404"/>
      <c r="R38" s="39"/>
      <c r="S38" s="169"/>
      <c r="U38" s="148" t="s">
        <v>410</v>
      </c>
      <c r="V38" s="141"/>
      <c r="W38" s="141"/>
      <c r="Y38" s="39"/>
      <c r="Z38" s="405"/>
      <c r="AA38" s="388"/>
      <c r="AB38" s="95"/>
      <c r="AC38" s="95"/>
      <c r="AD38" s="404"/>
      <c r="AE38" s="39"/>
      <c r="AF38" s="39"/>
      <c r="AG38" s="392"/>
      <c r="AH38" s="393"/>
      <c r="AI38" s="393"/>
      <c r="AJ38" s="406"/>
      <c r="AK38" s="380"/>
      <c r="AL38" s="380"/>
    </row>
    <row r="39" spans="1:38" s="148" customFormat="1" ht="15" customHeight="1" x14ac:dyDescent="0.25">
      <c r="A39" s="398"/>
      <c r="B39" s="25"/>
      <c r="C39" s="17">
        <v>3</v>
      </c>
      <c r="D39" s="409">
        <v>2</v>
      </c>
      <c r="E39" s="409"/>
      <c r="F39" s="427" t="s">
        <v>726</v>
      </c>
      <c r="G39" s="407">
        <v>1</v>
      </c>
      <c r="H39" s="402"/>
      <c r="I39" s="150" t="s">
        <v>142</v>
      </c>
      <c r="J39" s="39" t="s">
        <v>451</v>
      </c>
      <c r="K39" s="177"/>
      <c r="L39" s="172"/>
      <c r="N39" s="607" t="s">
        <v>402</v>
      </c>
      <c r="O39" s="607" t="s">
        <v>402</v>
      </c>
      <c r="P39" s="607" t="s">
        <v>402</v>
      </c>
      <c r="Q39" s="608" t="s">
        <v>33</v>
      </c>
      <c r="R39" s="608" t="s">
        <v>33</v>
      </c>
      <c r="S39" s="608" t="s">
        <v>33</v>
      </c>
      <c r="T39" s="510" t="s">
        <v>437</v>
      </c>
      <c r="V39" s="141"/>
      <c r="W39" s="141"/>
      <c r="Y39" s="39"/>
      <c r="Z39" s="405"/>
      <c r="AA39" s="388"/>
      <c r="AB39" s="95"/>
      <c r="AC39" s="95"/>
      <c r="AD39" s="404"/>
      <c r="AE39" s="39"/>
      <c r="AF39" s="39"/>
      <c r="AG39" s="392"/>
      <c r="AH39" s="393"/>
      <c r="AI39" s="393"/>
      <c r="AJ39" s="406"/>
      <c r="AK39" s="380"/>
      <c r="AL39" s="380"/>
    </row>
    <row r="40" spans="1:38" s="148" customFormat="1" ht="15" customHeight="1" x14ac:dyDescent="0.25">
      <c r="A40" s="398"/>
      <c r="B40" s="25">
        <v>4</v>
      </c>
      <c r="C40" s="149" t="s">
        <v>396</v>
      </c>
      <c r="D40" s="409"/>
      <c r="E40" s="409"/>
      <c r="F40" s="458" t="s">
        <v>733</v>
      </c>
      <c r="G40" s="95"/>
      <c r="H40" s="402"/>
      <c r="I40" s="111" t="s">
        <v>732</v>
      </c>
      <c r="J40" s="141"/>
      <c r="K40" s="177"/>
      <c r="L40" s="172"/>
      <c r="N40" s="190"/>
      <c r="O40" s="138"/>
      <c r="P40" s="138"/>
      <c r="Q40" s="404"/>
      <c r="R40" s="39"/>
      <c r="S40" s="169"/>
      <c r="V40" s="141"/>
      <c r="W40" s="141"/>
      <c r="Y40" s="39"/>
      <c r="Z40" s="405"/>
      <c r="AA40" s="388"/>
      <c r="AB40" s="95"/>
      <c r="AC40" s="95"/>
      <c r="AD40" s="404"/>
      <c r="AE40" s="39"/>
      <c r="AF40" s="39"/>
      <c r="AG40" s="392"/>
      <c r="AH40" s="393"/>
      <c r="AI40" s="393"/>
      <c r="AJ40" s="406"/>
      <c r="AK40" s="380"/>
      <c r="AL40" s="380"/>
    </row>
    <row r="41" spans="1:38" s="148" customFormat="1" ht="15" customHeight="1" x14ac:dyDescent="0.25">
      <c r="A41" s="398"/>
      <c r="B41" s="25"/>
      <c r="C41" s="149"/>
      <c r="D41" s="409"/>
      <c r="E41" s="409"/>
      <c r="F41" s="458" t="s">
        <v>764</v>
      </c>
      <c r="G41" s="95"/>
      <c r="H41" s="402"/>
      <c r="I41" s="111" t="s">
        <v>732</v>
      </c>
      <c r="J41" s="141"/>
      <c r="K41" s="177"/>
      <c r="L41" s="172"/>
      <c r="N41" s="190"/>
      <c r="O41" s="138"/>
      <c r="P41" s="138"/>
      <c r="Q41" s="404"/>
      <c r="R41" s="39"/>
      <c r="S41" s="169"/>
      <c r="U41" s="148" t="s">
        <v>410</v>
      </c>
      <c r="V41" s="141"/>
      <c r="W41" s="141"/>
      <c r="Y41" s="39"/>
      <c r="Z41" s="405"/>
      <c r="AA41" s="388"/>
      <c r="AB41" s="95"/>
      <c r="AC41" s="95"/>
      <c r="AD41" s="404"/>
      <c r="AE41" s="39"/>
      <c r="AF41" s="39"/>
      <c r="AG41" s="392"/>
      <c r="AH41" s="393"/>
      <c r="AI41" s="393"/>
      <c r="AJ41" s="406"/>
      <c r="AK41" s="380"/>
      <c r="AL41" s="380"/>
    </row>
    <row r="42" spans="1:38" s="148" customFormat="1" ht="15" customHeight="1" x14ac:dyDescent="0.25">
      <c r="A42" s="398"/>
      <c r="B42" s="25">
        <v>4</v>
      </c>
      <c r="C42" s="17"/>
      <c r="D42" s="409"/>
      <c r="E42" s="409"/>
      <c r="F42" s="344" t="s">
        <v>150</v>
      </c>
      <c r="G42" s="147">
        <v>1</v>
      </c>
      <c r="H42" s="402"/>
      <c r="I42" s="298" t="s">
        <v>151</v>
      </c>
      <c r="J42" s="141"/>
      <c r="K42" s="177"/>
      <c r="L42" s="172"/>
      <c r="M42" s="148" t="s">
        <v>731</v>
      </c>
      <c r="N42" s="190"/>
      <c r="O42" s="138"/>
      <c r="P42" s="138"/>
      <c r="Q42" s="471"/>
      <c r="R42" s="472"/>
      <c r="S42" s="472"/>
      <c r="U42" s="148" t="s">
        <v>410</v>
      </c>
      <c r="V42" s="141"/>
      <c r="W42" s="141"/>
      <c r="Y42" s="39"/>
      <c r="Z42" s="405"/>
      <c r="AA42" s="388"/>
      <c r="AB42" s="95"/>
      <c r="AC42" s="95"/>
      <c r="AD42" s="404"/>
      <c r="AE42" s="39"/>
      <c r="AF42" s="39"/>
      <c r="AG42" s="392"/>
      <c r="AH42" s="393"/>
      <c r="AI42" s="393"/>
      <c r="AJ42" s="406"/>
      <c r="AK42" s="380"/>
      <c r="AL42" s="380"/>
    </row>
    <row r="43" spans="1:38" s="148" customFormat="1" ht="15" customHeight="1" x14ac:dyDescent="0.35">
      <c r="A43" s="398"/>
      <c r="B43" s="109"/>
      <c r="C43" s="138">
        <v>4</v>
      </c>
      <c r="D43" s="185">
        <v>2</v>
      </c>
      <c r="E43" s="409"/>
      <c r="F43" s="171" t="s">
        <v>702</v>
      </c>
      <c r="G43" s="138">
        <v>1</v>
      </c>
      <c r="H43" s="402"/>
      <c r="I43" s="141" t="s">
        <v>703</v>
      </c>
      <c r="J43" s="141"/>
      <c r="K43" s="177"/>
      <c r="L43" s="172"/>
      <c r="M43" s="148" t="s">
        <v>730</v>
      </c>
      <c r="N43" s="190"/>
      <c r="O43" s="138"/>
      <c r="P43" s="138"/>
      <c r="Q43" s="190" t="s">
        <v>402</v>
      </c>
      <c r="R43" s="138" t="s">
        <v>402</v>
      </c>
      <c r="S43" s="138" t="s">
        <v>402</v>
      </c>
      <c r="V43" s="141"/>
      <c r="W43" s="141"/>
      <c r="Y43" s="39"/>
      <c r="Z43" s="405"/>
      <c r="AA43" s="388"/>
      <c r="AB43" s="95"/>
      <c r="AC43" s="95"/>
      <c r="AD43" s="404"/>
      <c r="AE43" s="39"/>
      <c r="AF43" s="39"/>
      <c r="AG43" s="392"/>
      <c r="AH43" s="393"/>
      <c r="AI43" s="393"/>
      <c r="AJ43" s="406"/>
      <c r="AK43" s="380"/>
      <c r="AL43" s="380"/>
    </row>
    <row r="44" spans="1:38" s="148" customFormat="1" ht="15" customHeight="1" x14ac:dyDescent="0.25">
      <c r="A44" s="398"/>
      <c r="B44" s="25">
        <v>5</v>
      </c>
      <c r="C44" s="17"/>
      <c r="D44" s="409"/>
      <c r="E44" s="409"/>
      <c r="F44" s="427" t="s">
        <v>673</v>
      </c>
      <c r="G44" s="407">
        <v>1</v>
      </c>
      <c r="H44" s="402"/>
      <c r="I44" s="150" t="s">
        <v>607</v>
      </c>
      <c r="J44" s="141"/>
      <c r="K44" s="177"/>
      <c r="L44" s="172"/>
      <c r="N44" s="191" t="s">
        <v>402</v>
      </c>
      <c r="O44" s="95" t="s">
        <v>402</v>
      </c>
      <c r="P44" s="95" t="s">
        <v>402</v>
      </c>
      <c r="Q44" s="404"/>
      <c r="R44" s="39"/>
      <c r="S44" s="169"/>
      <c r="U44" s="148" t="s">
        <v>410</v>
      </c>
      <c r="V44" s="141"/>
      <c r="W44" s="141"/>
      <c r="Y44" s="39"/>
      <c r="Z44" s="405"/>
      <c r="AA44" s="388"/>
      <c r="AB44" s="95"/>
      <c r="AC44" s="95"/>
      <c r="AD44" s="404"/>
      <c r="AE44" s="39"/>
      <c r="AF44" s="39"/>
      <c r="AG44" s="392"/>
      <c r="AH44" s="393"/>
      <c r="AI44" s="393"/>
      <c r="AJ44" s="406"/>
      <c r="AK44" s="380"/>
      <c r="AL44" s="380"/>
    </row>
    <row r="45" spans="1:38" s="148" customFormat="1" ht="15" customHeight="1" x14ac:dyDescent="0.35">
      <c r="A45" s="398"/>
      <c r="B45" s="109"/>
      <c r="C45" s="104">
        <v>5</v>
      </c>
      <c r="D45" s="165">
        <v>3</v>
      </c>
      <c r="E45" s="409"/>
      <c r="F45" s="427" t="s">
        <v>710</v>
      </c>
      <c r="G45" s="407">
        <v>2</v>
      </c>
      <c r="H45" s="402"/>
      <c r="I45" s="150" t="s">
        <v>705</v>
      </c>
      <c r="J45" s="141"/>
      <c r="K45" s="177"/>
      <c r="L45" s="172"/>
      <c r="N45" s="191" t="s">
        <v>402</v>
      </c>
      <c r="O45" s="95" t="s">
        <v>402</v>
      </c>
      <c r="P45" s="95" t="s">
        <v>402</v>
      </c>
      <c r="Q45" s="404"/>
      <c r="R45" s="39"/>
      <c r="S45" s="169"/>
      <c r="V45" s="141"/>
      <c r="W45" s="141"/>
      <c r="Y45" s="39"/>
      <c r="Z45" s="405"/>
      <c r="AA45" s="388"/>
      <c r="AB45" s="95"/>
      <c r="AC45" s="95"/>
      <c r="AD45" s="404"/>
      <c r="AE45" s="39"/>
      <c r="AF45" s="39"/>
      <c r="AG45" s="392"/>
      <c r="AH45" s="393"/>
      <c r="AI45" s="393"/>
      <c r="AJ45" s="406"/>
      <c r="AK45" s="380"/>
      <c r="AL45" s="380"/>
    </row>
    <row r="46" spans="1:38" s="148" customFormat="1" ht="15" customHeight="1" x14ac:dyDescent="0.25">
      <c r="A46" s="398"/>
      <c r="B46" s="25">
        <v>5</v>
      </c>
      <c r="C46" s="149" t="s">
        <v>396</v>
      </c>
      <c r="D46" s="409"/>
      <c r="E46" s="409"/>
      <c r="F46" s="193" t="s">
        <v>674</v>
      </c>
      <c r="G46" s="95">
        <v>1</v>
      </c>
      <c r="H46" s="402"/>
      <c r="I46" s="111" t="s">
        <v>675</v>
      </c>
      <c r="J46" s="141"/>
      <c r="K46" s="177"/>
      <c r="L46" s="172"/>
      <c r="N46" s="191" t="s">
        <v>402</v>
      </c>
      <c r="O46" s="95" t="s">
        <v>402</v>
      </c>
      <c r="P46" s="95" t="s">
        <v>402</v>
      </c>
      <c r="Q46" s="404"/>
      <c r="R46" s="39"/>
      <c r="S46" s="169"/>
      <c r="V46" s="141"/>
      <c r="W46" s="141"/>
      <c r="Y46" s="39"/>
      <c r="Z46" s="405"/>
      <c r="AA46" s="388"/>
      <c r="AB46" s="95"/>
      <c r="AC46" s="95"/>
      <c r="AD46" s="404"/>
      <c r="AE46" s="39"/>
      <c r="AF46" s="39"/>
      <c r="AG46" s="392"/>
      <c r="AH46" s="393"/>
      <c r="AI46" s="393"/>
      <c r="AJ46" s="406"/>
      <c r="AK46" s="380"/>
      <c r="AL46" s="380"/>
    </row>
    <row r="47" spans="1:38" s="148" customFormat="1" ht="15" customHeight="1" x14ac:dyDescent="0.25">
      <c r="A47" s="398"/>
      <c r="B47" s="25"/>
      <c r="C47" s="149"/>
      <c r="D47" s="409"/>
      <c r="E47" s="409"/>
      <c r="F47" s="193" t="s">
        <v>765</v>
      </c>
      <c r="G47" s="95">
        <v>1</v>
      </c>
      <c r="H47" s="402"/>
      <c r="I47" s="111" t="s">
        <v>675</v>
      </c>
      <c r="J47" s="141"/>
      <c r="K47" s="177"/>
      <c r="L47" s="172"/>
      <c r="N47" s="191" t="s">
        <v>402</v>
      </c>
      <c r="O47" s="95" t="s">
        <v>402</v>
      </c>
      <c r="P47" s="95" t="s">
        <v>402</v>
      </c>
      <c r="Q47" s="404"/>
      <c r="R47" s="39"/>
      <c r="S47" s="169"/>
      <c r="U47" s="148" t="s">
        <v>410</v>
      </c>
      <c r="V47" s="141"/>
      <c r="W47" s="141"/>
      <c r="Y47" s="39"/>
      <c r="Z47" s="405"/>
      <c r="AA47" s="388"/>
      <c r="AB47" s="95"/>
      <c r="AC47" s="95"/>
      <c r="AD47" s="404"/>
      <c r="AE47" s="39"/>
      <c r="AF47" s="39"/>
      <c r="AG47" s="392"/>
      <c r="AH47" s="393"/>
      <c r="AI47" s="393"/>
      <c r="AJ47" s="406"/>
      <c r="AK47" s="380"/>
      <c r="AL47" s="380"/>
    </row>
    <row r="48" spans="1:38" s="148" customFormat="1" ht="15" customHeight="1" x14ac:dyDescent="0.25">
      <c r="A48" s="398"/>
      <c r="B48" s="25">
        <v>5</v>
      </c>
      <c r="C48" s="149" t="s">
        <v>396</v>
      </c>
      <c r="D48" s="409"/>
      <c r="E48" s="409"/>
      <c r="F48" s="421" t="s">
        <v>457</v>
      </c>
      <c r="G48" s="473">
        <v>1</v>
      </c>
      <c r="H48" s="402"/>
      <c r="I48" s="423" t="s">
        <v>676</v>
      </c>
      <c r="J48" s="39" t="s">
        <v>459</v>
      </c>
      <c r="K48" s="403"/>
      <c r="L48" s="39" t="s">
        <v>137</v>
      </c>
      <c r="N48" s="191" t="s">
        <v>402</v>
      </c>
      <c r="O48" s="95" t="s">
        <v>402</v>
      </c>
      <c r="P48" s="95" t="s">
        <v>402</v>
      </c>
      <c r="Q48" s="404"/>
      <c r="R48" s="39"/>
      <c r="S48" s="169"/>
      <c r="V48" s="141"/>
      <c r="W48" s="141"/>
      <c r="Y48" s="39"/>
      <c r="Z48" s="405"/>
      <c r="AA48" s="388"/>
      <c r="AB48" s="95"/>
      <c r="AC48" s="95"/>
      <c r="AD48" s="404"/>
      <c r="AE48" s="39"/>
      <c r="AF48" s="39"/>
      <c r="AG48" s="392"/>
      <c r="AH48" s="393"/>
      <c r="AI48" s="393"/>
      <c r="AJ48" s="406"/>
      <c r="AK48" s="380"/>
      <c r="AL48" s="380"/>
    </row>
    <row r="49" spans="1:38" s="148" customFormat="1" ht="15" customHeight="1" x14ac:dyDescent="0.25">
      <c r="A49" s="398"/>
      <c r="B49" s="25"/>
      <c r="C49" s="149"/>
      <c r="D49" s="409"/>
      <c r="E49" s="409"/>
      <c r="F49" s="421" t="s">
        <v>766</v>
      </c>
      <c r="G49" s="473">
        <v>1</v>
      </c>
      <c r="H49" s="402"/>
      <c r="I49" s="423" t="s">
        <v>676</v>
      </c>
      <c r="J49" s="39" t="s">
        <v>459</v>
      </c>
      <c r="K49" s="403"/>
      <c r="L49" s="39" t="s">
        <v>137</v>
      </c>
      <c r="N49" s="191" t="s">
        <v>402</v>
      </c>
      <c r="O49" s="95" t="s">
        <v>402</v>
      </c>
      <c r="P49" s="95" t="s">
        <v>402</v>
      </c>
      <c r="Q49" s="404"/>
      <c r="R49" s="39"/>
      <c r="S49" s="169"/>
      <c r="U49" s="148" t="s">
        <v>410</v>
      </c>
      <c r="V49" s="141"/>
      <c r="W49" s="141"/>
      <c r="Y49" s="39"/>
      <c r="Z49" s="405"/>
      <c r="AA49" s="388"/>
      <c r="AB49" s="95"/>
      <c r="AC49" s="95"/>
      <c r="AD49" s="404"/>
      <c r="AE49" s="39"/>
      <c r="AF49" s="39"/>
      <c r="AG49" s="392"/>
      <c r="AH49" s="393"/>
      <c r="AI49" s="393"/>
      <c r="AJ49" s="406"/>
      <c r="AK49" s="380"/>
      <c r="AL49" s="380"/>
    </row>
    <row r="50" spans="1:38" s="148" customFormat="1" ht="15" customHeight="1" x14ac:dyDescent="0.25">
      <c r="A50" s="398"/>
      <c r="B50" s="25">
        <v>5</v>
      </c>
      <c r="C50" s="17"/>
      <c r="D50" s="409"/>
      <c r="E50" s="409"/>
      <c r="F50" s="458" t="s">
        <v>734</v>
      </c>
      <c r="G50" s="407"/>
      <c r="H50" s="402"/>
      <c r="I50" s="150" t="s">
        <v>732</v>
      </c>
      <c r="J50" s="141"/>
      <c r="K50" s="177"/>
      <c r="L50" s="172"/>
      <c r="N50" s="190"/>
      <c r="O50" s="138"/>
      <c r="P50" s="138"/>
      <c r="Q50" s="404"/>
      <c r="R50" s="39"/>
      <c r="S50" s="169"/>
      <c r="U50" s="148" t="s">
        <v>410</v>
      </c>
      <c r="V50" s="141"/>
      <c r="W50" s="141"/>
      <c r="Y50" s="39"/>
      <c r="Z50" s="405"/>
      <c r="AA50" s="388"/>
      <c r="AB50" s="95"/>
      <c r="AC50" s="95"/>
      <c r="AD50" s="404"/>
      <c r="AE50" s="39"/>
      <c r="AF50" s="39"/>
      <c r="AG50" s="392"/>
      <c r="AH50" s="393"/>
      <c r="AI50" s="393"/>
      <c r="AJ50" s="406"/>
      <c r="AK50" s="380"/>
      <c r="AL50" s="380"/>
    </row>
    <row r="51" spans="1:38" s="148" customFormat="1" ht="15" customHeight="1" x14ac:dyDescent="0.35">
      <c r="A51" s="398"/>
      <c r="B51" s="109"/>
      <c r="C51" s="104">
        <v>7</v>
      </c>
      <c r="D51" s="165">
        <v>3</v>
      </c>
      <c r="E51" s="409"/>
      <c r="F51" s="458" t="s">
        <v>736</v>
      </c>
      <c r="G51" s="407"/>
      <c r="H51" s="402"/>
      <c r="I51" s="150" t="s">
        <v>732</v>
      </c>
      <c r="J51" s="141"/>
      <c r="K51" s="177"/>
      <c r="L51" s="172"/>
      <c r="N51" s="190"/>
      <c r="O51" s="138"/>
      <c r="P51" s="138"/>
      <c r="Q51" s="404"/>
      <c r="R51" s="39"/>
      <c r="S51" s="169"/>
      <c r="T51" s="148" t="s">
        <v>729</v>
      </c>
      <c r="V51" s="141"/>
      <c r="W51" s="141"/>
      <c r="Y51" s="39"/>
      <c r="Z51" s="405"/>
      <c r="AA51" s="388"/>
      <c r="AB51" s="95"/>
      <c r="AC51" s="95"/>
      <c r="AD51" s="404"/>
      <c r="AE51" s="39"/>
      <c r="AF51" s="39"/>
      <c r="AG51" s="392"/>
      <c r="AH51" s="393"/>
      <c r="AI51" s="393"/>
      <c r="AJ51" s="406"/>
      <c r="AK51" s="380"/>
      <c r="AL51" s="380"/>
    </row>
    <row r="52" spans="1:38" s="148" customFormat="1" ht="15" customHeight="1" x14ac:dyDescent="0.25">
      <c r="A52" s="398"/>
      <c r="B52" s="25">
        <v>6</v>
      </c>
      <c r="C52" s="17" t="s">
        <v>728</v>
      </c>
      <c r="D52" s="409"/>
      <c r="E52" s="409"/>
      <c r="F52" s="193" t="s">
        <v>677</v>
      </c>
      <c r="G52" s="95">
        <v>2</v>
      </c>
      <c r="H52" s="402"/>
      <c r="I52" s="111" t="s">
        <v>678</v>
      </c>
      <c r="J52" s="141"/>
      <c r="K52" s="177"/>
      <c r="L52" s="172"/>
      <c r="N52" s="190"/>
      <c r="O52" s="138"/>
      <c r="P52" s="138"/>
      <c r="Q52" s="191" t="s">
        <v>402</v>
      </c>
      <c r="R52" s="95" t="s">
        <v>402</v>
      </c>
      <c r="S52" s="95" t="s">
        <v>402</v>
      </c>
      <c r="V52" s="141"/>
      <c r="W52" s="141"/>
      <c r="Y52" s="39"/>
      <c r="Z52" s="405"/>
      <c r="AA52" s="388"/>
      <c r="AB52" s="95"/>
      <c r="AC52" s="95"/>
      <c r="AD52" s="404"/>
      <c r="AE52" s="39"/>
      <c r="AF52" s="39"/>
      <c r="AG52" s="392"/>
      <c r="AH52" s="393"/>
      <c r="AI52" s="393"/>
      <c r="AJ52" s="406"/>
      <c r="AK52" s="380"/>
      <c r="AL52" s="380"/>
    </row>
    <row r="53" spans="1:38" s="148" customFormat="1" ht="15" customHeight="1" x14ac:dyDescent="0.25">
      <c r="A53" s="398"/>
      <c r="B53" s="25"/>
      <c r="C53" s="17"/>
      <c r="D53" s="409"/>
      <c r="E53" s="409"/>
      <c r="F53" s="193" t="s">
        <v>767</v>
      </c>
      <c r="G53" s="95">
        <v>2</v>
      </c>
      <c r="H53" s="402"/>
      <c r="I53" s="111" t="s">
        <v>678</v>
      </c>
      <c r="J53" s="141"/>
      <c r="K53" s="177"/>
      <c r="L53" s="172"/>
      <c r="N53" s="190"/>
      <c r="O53" s="138"/>
      <c r="P53" s="138"/>
      <c r="Q53" s="191" t="s">
        <v>402</v>
      </c>
      <c r="R53" s="95" t="s">
        <v>402</v>
      </c>
      <c r="S53" s="95" t="s">
        <v>402</v>
      </c>
      <c r="U53" s="148" t="s">
        <v>410</v>
      </c>
      <c r="V53" s="141"/>
      <c r="W53" s="141"/>
      <c r="Y53" s="39"/>
      <c r="Z53" s="405"/>
      <c r="AA53" s="388"/>
      <c r="AB53" s="95"/>
      <c r="AC53" s="95"/>
      <c r="AD53" s="404"/>
      <c r="AE53" s="39"/>
      <c r="AF53" s="39"/>
      <c r="AG53" s="392"/>
      <c r="AH53" s="393"/>
      <c r="AI53" s="393"/>
      <c r="AJ53" s="406"/>
      <c r="AK53" s="380"/>
      <c r="AL53" s="380"/>
    </row>
    <row r="54" spans="1:38" s="148" customFormat="1" ht="15" customHeight="1" x14ac:dyDescent="0.25">
      <c r="A54" s="398"/>
      <c r="B54" s="25">
        <v>6</v>
      </c>
      <c r="C54" s="17"/>
      <c r="D54" s="409"/>
      <c r="E54" s="409"/>
      <c r="F54" s="344" t="s">
        <v>541</v>
      </c>
      <c r="G54" s="147">
        <v>2</v>
      </c>
      <c r="H54" s="402"/>
      <c r="I54" s="146" t="s">
        <v>679</v>
      </c>
      <c r="J54" s="141"/>
      <c r="K54" s="177"/>
      <c r="L54" s="172"/>
      <c r="M54" s="148" t="s">
        <v>731</v>
      </c>
      <c r="N54" s="190"/>
      <c r="O54" s="138"/>
      <c r="P54" s="138"/>
      <c r="Q54" s="471"/>
      <c r="R54" s="472"/>
      <c r="S54" s="472"/>
      <c r="U54" s="148" t="s">
        <v>410</v>
      </c>
      <c r="V54" s="141"/>
      <c r="W54" s="141"/>
      <c r="Y54" s="39"/>
      <c r="Z54" s="405"/>
      <c r="AA54" s="388"/>
      <c r="AB54" s="95"/>
      <c r="AC54" s="95"/>
      <c r="AD54" s="404"/>
      <c r="AE54" s="39"/>
      <c r="AF54" s="39"/>
      <c r="AG54" s="392"/>
      <c r="AH54" s="393"/>
      <c r="AI54" s="393"/>
      <c r="AJ54" s="406"/>
      <c r="AK54" s="380"/>
      <c r="AL54" s="380"/>
    </row>
    <row r="55" spans="1:38" s="148" customFormat="1" ht="15" customHeight="1" x14ac:dyDescent="0.35">
      <c r="A55" s="398"/>
      <c r="B55" s="109"/>
      <c r="C55" s="138">
        <v>5</v>
      </c>
      <c r="D55" s="185">
        <v>3</v>
      </c>
      <c r="E55" s="409"/>
      <c r="F55" s="171" t="s">
        <v>715</v>
      </c>
      <c r="G55" s="138">
        <v>1</v>
      </c>
      <c r="H55" s="402"/>
      <c r="I55" s="141" t="s">
        <v>746</v>
      </c>
      <c r="J55" s="141"/>
      <c r="K55" s="177"/>
      <c r="L55" s="172"/>
      <c r="M55" s="148" t="s">
        <v>412</v>
      </c>
      <c r="N55" s="540" t="s">
        <v>402</v>
      </c>
      <c r="O55" s="540" t="s">
        <v>402</v>
      </c>
      <c r="P55" s="540" t="s">
        <v>402</v>
      </c>
      <c r="Q55" s="472" t="s">
        <v>33</v>
      </c>
      <c r="R55" s="472" t="s">
        <v>33</v>
      </c>
      <c r="S55" s="472" t="s">
        <v>33</v>
      </c>
      <c r="T55" s="510" t="s">
        <v>437</v>
      </c>
      <c r="V55" s="141"/>
      <c r="W55" s="141"/>
      <c r="Y55" s="39"/>
      <c r="Z55" s="405"/>
      <c r="AA55" s="388"/>
      <c r="AB55" s="95"/>
      <c r="AC55" s="95"/>
      <c r="AD55" s="404"/>
      <c r="AE55" s="39"/>
      <c r="AF55" s="39"/>
      <c r="AG55" s="392"/>
      <c r="AH55" s="393"/>
      <c r="AI55" s="393"/>
      <c r="AJ55" s="406"/>
      <c r="AK55" s="380"/>
      <c r="AL55" s="380"/>
    </row>
    <row r="56" spans="1:38" s="148" customFormat="1" ht="15" customHeight="1" x14ac:dyDescent="0.25">
      <c r="A56" s="398"/>
      <c r="B56" s="25">
        <v>6</v>
      </c>
      <c r="C56" s="17" t="s">
        <v>728</v>
      </c>
      <c r="D56" s="409"/>
      <c r="E56" s="409"/>
      <c r="F56" s="519" t="s">
        <v>160</v>
      </c>
      <c r="G56" s="144">
        <v>1</v>
      </c>
      <c r="H56" s="402"/>
      <c r="I56" s="123" t="s">
        <v>161</v>
      </c>
      <c r="J56" s="141"/>
      <c r="K56" s="177"/>
      <c r="L56" s="172"/>
      <c r="N56" s="476" t="s">
        <v>402</v>
      </c>
      <c r="O56" s="144"/>
      <c r="P56" s="144" t="s">
        <v>402</v>
      </c>
      <c r="Q56" s="474" t="s">
        <v>402</v>
      </c>
      <c r="R56" s="144"/>
      <c r="S56" s="144" t="s">
        <v>402</v>
      </c>
      <c r="V56" s="141"/>
      <c r="W56" s="141"/>
      <c r="Y56" s="39"/>
      <c r="Z56" s="405"/>
      <c r="AA56" s="388"/>
      <c r="AB56" s="95"/>
      <c r="AC56" s="95"/>
      <c r="AD56" s="404"/>
      <c r="AE56" s="39"/>
      <c r="AF56" s="39"/>
      <c r="AG56" s="392"/>
      <c r="AH56" s="393"/>
      <c r="AI56" s="393"/>
      <c r="AJ56" s="406"/>
      <c r="AK56" s="380"/>
      <c r="AL56" s="380"/>
    </row>
    <row r="57" spans="1:38" s="148" customFormat="1" ht="15" customHeight="1" x14ac:dyDescent="0.25">
      <c r="A57" s="398"/>
      <c r="B57" s="25"/>
      <c r="C57" s="17"/>
      <c r="D57" s="409"/>
      <c r="E57" s="409"/>
      <c r="F57" s="519" t="s">
        <v>768</v>
      </c>
      <c r="G57" s="144">
        <v>1</v>
      </c>
      <c r="H57" s="402"/>
      <c r="I57" s="123" t="s">
        <v>161</v>
      </c>
      <c r="J57" s="141"/>
      <c r="K57" s="177"/>
      <c r="L57" s="172"/>
      <c r="N57" s="476" t="s">
        <v>402</v>
      </c>
      <c r="O57" s="144"/>
      <c r="P57" s="144" t="s">
        <v>402</v>
      </c>
      <c r="Q57" s="474" t="s">
        <v>402</v>
      </c>
      <c r="R57" s="144"/>
      <c r="S57" s="144" t="s">
        <v>402</v>
      </c>
      <c r="U57" s="148" t="s">
        <v>410</v>
      </c>
      <c r="V57" s="141"/>
      <c r="W57" s="141"/>
      <c r="Y57" s="39"/>
      <c r="Z57" s="405"/>
      <c r="AA57" s="388"/>
      <c r="AB57" s="95"/>
      <c r="AC57" s="95"/>
      <c r="AD57" s="404"/>
      <c r="AE57" s="39"/>
      <c r="AF57" s="39"/>
      <c r="AG57" s="392"/>
      <c r="AH57" s="393"/>
      <c r="AI57" s="393"/>
      <c r="AJ57" s="406"/>
      <c r="AK57" s="380"/>
      <c r="AL57" s="380"/>
    </row>
    <row r="58" spans="1:38" s="148" customFormat="1" ht="15" customHeight="1" x14ac:dyDescent="0.25">
      <c r="A58" s="398"/>
      <c r="B58" s="25">
        <v>6</v>
      </c>
      <c r="C58" s="17"/>
      <c r="D58" s="409"/>
      <c r="E58" s="409"/>
      <c r="F58" s="344" t="s">
        <v>680</v>
      </c>
      <c r="G58" s="147">
        <v>1</v>
      </c>
      <c r="H58" s="402"/>
      <c r="I58" s="146" t="s">
        <v>610</v>
      </c>
      <c r="J58" s="141"/>
      <c r="K58" s="177"/>
      <c r="L58" s="172"/>
      <c r="M58" s="535" t="s">
        <v>731</v>
      </c>
      <c r="N58" s="190"/>
      <c r="O58" s="138"/>
      <c r="P58" s="138"/>
      <c r="Q58" s="471"/>
      <c r="R58" s="472"/>
      <c r="S58" s="472"/>
      <c r="U58" s="148" t="s">
        <v>410</v>
      </c>
      <c r="V58" s="141"/>
      <c r="W58" s="141"/>
      <c r="Y58" s="39"/>
      <c r="Z58" s="405"/>
      <c r="AA58" s="388"/>
      <c r="AB58" s="95"/>
      <c r="AC58" s="95"/>
      <c r="AD58" s="404"/>
      <c r="AE58" s="39"/>
      <c r="AF58" s="39"/>
      <c r="AG58" s="392"/>
      <c r="AH58" s="393"/>
      <c r="AI58" s="393"/>
      <c r="AJ58" s="406"/>
      <c r="AK58" s="380"/>
      <c r="AL58" s="380"/>
    </row>
    <row r="59" spans="1:38" s="148" customFormat="1" ht="15" customHeight="1" x14ac:dyDescent="0.25">
      <c r="A59" s="398"/>
      <c r="B59" s="109"/>
      <c r="C59" s="138">
        <v>6</v>
      </c>
      <c r="D59" s="138">
        <v>3</v>
      </c>
      <c r="E59" s="184"/>
      <c r="F59" s="141" t="s">
        <v>706</v>
      </c>
      <c r="G59" s="138">
        <v>1</v>
      </c>
      <c r="H59" s="402"/>
      <c r="I59" s="141" t="s">
        <v>707</v>
      </c>
      <c r="J59" s="141"/>
      <c r="K59" s="177"/>
      <c r="L59" s="172"/>
      <c r="M59" s="535" t="s">
        <v>730</v>
      </c>
      <c r="N59" s="190"/>
      <c r="O59" s="138"/>
      <c r="P59" s="138"/>
      <c r="Q59" s="190" t="s">
        <v>402</v>
      </c>
      <c r="R59" s="138" t="s">
        <v>402</v>
      </c>
      <c r="S59" s="138" t="s">
        <v>402</v>
      </c>
      <c r="T59" s="193"/>
      <c r="U59" s="51"/>
      <c r="V59" s="141"/>
      <c r="W59" s="141"/>
      <c r="Y59" s="39"/>
      <c r="Z59" s="405"/>
      <c r="AA59" s="388"/>
      <c r="AB59" s="95"/>
      <c r="AC59" s="95"/>
      <c r="AD59" s="404"/>
      <c r="AE59" s="39"/>
      <c r="AF59" s="39"/>
      <c r="AG59" s="392"/>
      <c r="AH59" s="393"/>
      <c r="AI59" s="393"/>
      <c r="AJ59" s="406"/>
      <c r="AK59" s="380"/>
      <c r="AL59" s="380"/>
    </row>
    <row r="60" spans="1:38" s="148" customFormat="1" ht="15" customHeight="1" x14ac:dyDescent="0.25">
      <c r="A60" s="398"/>
      <c r="B60" s="25">
        <v>7</v>
      </c>
      <c r="C60" s="17"/>
      <c r="D60" s="409"/>
      <c r="E60" s="409"/>
      <c r="F60" s="427" t="s">
        <v>681</v>
      </c>
      <c r="G60" s="407">
        <v>1</v>
      </c>
      <c r="H60" s="402"/>
      <c r="I60" s="150" t="s">
        <v>682</v>
      </c>
      <c r="J60" s="141"/>
      <c r="K60" s="177"/>
      <c r="L60" s="172"/>
      <c r="N60" s="190"/>
      <c r="O60" s="138"/>
      <c r="P60" s="138"/>
      <c r="Q60" s="404"/>
      <c r="R60" s="39"/>
      <c r="S60" s="169"/>
      <c r="V60" s="141"/>
      <c r="W60" s="141"/>
      <c r="Y60" s="39"/>
      <c r="Z60" s="405"/>
      <c r="AA60" s="388"/>
      <c r="AB60" s="95"/>
      <c r="AC60" s="95"/>
      <c r="AD60" s="404"/>
      <c r="AE60" s="39"/>
      <c r="AF60" s="39"/>
      <c r="AG60" s="392"/>
      <c r="AH60" s="393"/>
      <c r="AI60" s="393"/>
      <c r="AJ60" s="406"/>
      <c r="AK60" s="380"/>
      <c r="AL60" s="380"/>
    </row>
    <row r="61" spans="1:38" s="148" customFormat="1" ht="15" customHeight="1" x14ac:dyDescent="0.25">
      <c r="A61" s="398"/>
      <c r="B61" s="109"/>
      <c r="C61" s="104">
        <v>7</v>
      </c>
      <c r="D61" s="104">
        <v>4</v>
      </c>
      <c r="E61" s="184"/>
      <c r="F61" s="150" t="s">
        <v>709</v>
      </c>
      <c r="G61" s="407">
        <v>2</v>
      </c>
      <c r="H61" s="402"/>
      <c r="I61" s="150" t="s">
        <v>708</v>
      </c>
      <c r="J61" s="141"/>
      <c r="K61" s="177"/>
      <c r="L61" s="172"/>
      <c r="N61" s="191" t="s">
        <v>402</v>
      </c>
      <c r="O61" s="95" t="s">
        <v>402</v>
      </c>
      <c r="P61" s="95" t="s">
        <v>402</v>
      </c>
      <c r="Q61" s="389" t="s">
        <v>402</v>
      </c>
      <c r="R61" s="95" t="s">
        <v>402</v>
      </c>
      <c r="S61" s="390" t="s">
        <v>402</v>
      </c>
      <c r="T61" s="193"/>
      <c r="U61" s="2"/>
      <c r="V61" s="141"/>
      <c r="W61" s="193" t="s">
        <v>711</v>
      </c>
      <c r="Y61" s="39"/>
      <c r="Z61" s="405"/>
      <c r="AA61" s="388"/>
      <c r="AB61" s="95"/>
      <c r="AC61" s="95"/>
      <c r="AD61" s="404"/>
      <c r="AE61" s="39"/>
      <c r="AF61" s="39"/>
      <c r="AG61" s="392"/>
      <c r="AH61" s="393"/>
      <c r="AI61" s="393"/>
      <c r="AJ61" s="406"/>
      <c r="AK61" s="380"/>
      <c r="AL61" s="380"/>
    </row>
    <row r="62" spans="1:38" s="148" customFormat="1" ht="15" customHeight="1" x14ac:dyDescent="0.25">
      <c r="A62" s="398"/>
      <c r="B62" s="25">
        <v>7</v>
      </c>
      <c r="C62" s="17"/>
      <c r="D62" s="409"/>
      <c r="E62" s="409"/>
      <c r="F62" s="427" t="s">
        <v>683</v>
      </c>
      <c r="G62" s="407">
        <v>3</v>
      </c>
      <c r="H62" s="402"/>
      <c r="I62" s="150" t="s">
        <v>684</v>
      </c>
      <c r="J62" s="141"/>
      <c r="K62" s="177"/>
      <c r="L62" s="172"/>
      <c r="N62" s="190"/>
      <c r="O62" s="138"/>
      <c r="P62" s="138"/>
      <c r="Q62" s="404"/>
      <c r="R62" s="39"/>
      <c r="S62" s="169"/>
      <c r="V62" s="141"/>
      <c r="W62" s="141"/>
      <c r="Y62" s="39"/>
      <c r="Z62" s="405"/>
      <c r="AA62" s="388"/>
      <c r="AB62" s="95"/>
      <c r="AC62" s="95"/>
      <c r="AD62" s="404"/>
      <c r="AE62" s="39"/>
      <c r="AF62" s="39"/>
      <c r="AG62" s="392"/>
      <c r="AH62" s="393"/>
      <c r="AI62" s="393"/>
      <c r="AJ62" s="406"/>
      <c r="AK62" s="380"/>
      <c r="AL62" s="380"/>
    </row>
    <row r="63" spans="1:38" s="148" customFormat="1" ht="15" customHeight="1" x14ac:dyDescent="0.25">
      <c r="A63" s="398"/>
      <c r="B63" s="109"/>
      <c r="C63" s="104">
        <v>6</v>
      </c>
      <c r="D63" s="104">
        <v>3</v>
      </c>
      <c r="E63" s="184"/>
      <c r="F63" s="150" t="s">
        <v>713</v>
      </c>
      <c r="G63" s="407">
        <v>3</v>
      </c>
      <c r="H63" s="402"/>
      <c r="I63" s="150" t="s">
        <v>684</v>
      </c>
      <c r="J63" s="141"/>
      <c r="K63" s="177"/>
      <c r="L63" s="172"/>
      <c r="N63" s="603" t="s">
        <v>402</v>
      </c>
      <c r="O63" s="604" t="s">
        <v>402</v>
      </c>
      <c r="P63" s="604" t="s">
        <v>402</v>
      </c>
      <c r="Q63" s="605" t="s">
        <v>402</v>
      </c>
      <c r="R63" s="558" t="s">
        <v>402</v>
      </c>
      <c r="S63" s="606" t="s">
        <v>402</v>
      </c>
      <c r="T63" s="602" t="s">
        <v>742</v>
      </c>
      <c r="U63" s="2"/>
      <c r="V63" s="141"/>
      <c r="W63" s="193" t="s">
        <v>714</v>
      </c>
      <c r="Y63" s="39"/>
      <c r="Z63" s="405"/>
      <c r="AA63" s="388"/>
      <c r="AB63" s="95"/>
      <c r="AC63" s="95"/>
      <c r="AD63" s="404"/>
      <c r="AE63" s="39"/>
      <c r="AF63" s="39"/>
      <c r="AG63" s="392"/>
      <c r="AH63" s="393"/>
      <c r="AI63" s="393"/>
      <c r="AJ63" s="406"/>
      <c r="AK63" s="380"/>
      <c r="AL63" s="380"/>
    </row>
    <row r="64" spans="1:38" s="148" customFormat="1" ht="15" customHeight="1" x14ac:dyDescent="0.25">
      <c r="A64" s="398"/>
      <c r="B64" s="109"/>
      <c r="C64" s="104"/>
      <c r="D64" s="104"/>
      <c r="E64" s="149"/>
      <c r="F64" s="601" t="s">
        <v>755</v>
      </c>
      <c r="G64" s="542">
        <v>3</v>
      </c>
      <c r="H64" s="536"/>
      <c r="I64" s="541" t="s">
        <v>684</v>
      </c>
      <c r="J64" s="141"/>
      <c r="K64" s="177"/>
      <c r="L64" s="172"/>
      <c r="N64" s="603" t="s">
        <v>402</v>
      </c>
      <c r="O64" s="604" t="s">
        <v>402</v>
      </c>
      <c r="P64" s="604" t="s">
        <v>402</v>
      </c>
      <c r="Q64" s="605" t="s">
        <v>402</v>
      </c>
      <c r="R64" s="558" t="s">
        <v>402</v>
      </c>
      <c r="S64" s="606" t="s">
        <v>402</v>
      </c>
      <c r="T64" s="602" t="s">
        <v>739</v>
      </c>
      <c r="U64" s="2"/>
      <c r="V64" s="141"/>
      <c r="W64" s="111"/>
      <c r="Y64" s="39"/>
      <c r="Z64" s="405"/>
      <c r="AA64" s="388"/>
      <c r="AB64" s="95"/>
      <c r="AC64" s="95"/>
      <c r="AD64" s="404"/>
      <c r="AE64" s="39"/>
      <c r="AF64" s="39"/>
      <c r="AG64" s="392"/>
      <c r="AH64" s="393"/>
      <c r="AI64" s="393"/>
      <c r="AJ64" s="406"/>
      <c r="AK64" s="380"/>
      <c r="AL64" s="380"/>
    </row>
    <row r="65" spans="1:38" s="148" customFormat="1" ht="15" customHeight="1" x14ac:dyDescent="0.25">
      <c r="A65" s="398"/>
      <c r="B65" s="25">
        <v>7</v>
      </c>
      <c r="C65" s="17" t="s">
        <v>728</v>
      </c>
      <c r="D65" s="409"/>
      <c r="E65" s="409"/>
      <c r="F65" s="519" t="s">
        <v>183</v>
      </c>
      <c r="G65" s="144">
        <v>1</v>
      </c>
      <c r="H65" s="402"/>
      <c r="I65" s="123" t="s">
        <v>184</v>
      </c>
      <c r="J65" s="141"/>
      <c r="K65" s="177"/>
      <c r="L65" s="397" t="s">
        <v>438</v>
      </c>
      <c r="N65" s="476" t="s">
        <v>402</v>
      </c>
      <c r="O65" s="144" t="s">
        <v>402</v>
      </c>
      <c r="P65" s="144" t="s">
        <v>402</v>
      </c>
      <c r="Q65" s="474" t="s">
        <v>402</v>
      </c>
      <c r="R65" s="144" t="s">
        <v>402</v>
      </c>
      <c r="S65" s="478" t="s">
        <v>402</v>
      </c>
      <c r="V65" s="141"/>
      <c r="W65" s="141"/>
      <c r="Y65" s="39"/>
      <c r="Z65" s="405"/>
      <c r="AA65" s="388"/>
      <c r="AB65" s="95"/>
      <c r="AC65" s="95"/>
      <c r="AD65" s="404"/>
      <c r="AE65" s="39"/>
      <c r="AF65" s="39"/>
      <c r="AG65" s="392"/>
      <c r="AH65" s="393"/>
      <c r="AI65" s="393"/>
      <c r="AJ65" s="406"/>
      <c r="AK65" s="380"/>
      <c r="AL65" s="380"/>
    </row>
    <row r="66" spans="1:38" s="148" customFormat="1" ht="15" customHeight="1" x14ac:dyDescent="0.25">
      <c r="A66" s="398"/>
      <c r="B66" s="25">
        <v>7</v>
      </c>
      <c r="C66" s="17" t="s">
        <v>728</v>
      </c>
      <c r="D66" s="409"/>
      <c r="E66" s="409"/>
      <c r="F66" s="458" t="s">
        <v>735</v>
      </c>
      <c r="G66" s="95"/>
      <c r="H66" s="402"/>
      <c r="I66" s="111" t="s">
        <v>732</v>
      </c>
      <c r="J66" s="141"/>
      <c r="K66" s="177"/>
      <c r="L66" s="169"/>
      <c r="N66" s="190"/>
      <c r="O66" s="138"/>
      <c r="P66" s="138"/>
      <c r="Q66" s="404"/>
      <c r="R66" s="39"/>
      <c r="S66" s="169"/>
      <c r="V66" s="141"/>
      <c r="W66" s="141"/>
      <c r="Y66" s="39"/>
      <c r="Z66" s="405"/>
      <c r="AA66" s="388"/>
      <c r="AB66" s="95"/>
      <c r="AC66" s="95"/>
      <c r="AD66" s="404"/>
      <c r="AE66" s="39"/>
      <c r="AF66" s="39"/>
      <c r="AG66" s="392"/>
      <c r="AH66" s="393"/>
      <c r="AI66" s="393"/>
      <c r="AJ66" s="406"/>
      <c r="AK66" s="380"/>
      <c r="AL66" s="380"/>
    </row>
    <row r="67" spans="1:38" s="148" customFormat="1" ht="15" customHeight="1" x14ac:dyDescent="0.25">
      <c r="A67" s="398"/>
      <c r="B67" s="25">
        <v>8</v>
      </c>
      <c r="C67" s="17" t="s">
        <v>728</v>
      </c>
      <c r="D67" s="409"/>
      <c r="E67" s="409"/>
      <c r="F67" s="519" t="s">
        <v>186</v>
      </c>
      <c r="G67" s="144">
        <v>1</v>
      </c>
      <c r="H67" s="402"/>
      <c r="I67" s="123" t="s">
        <v>187</v>
      </c>
      <c r="J67" s="141"/>
      <c r="K67" s="177"/>
      <c r="L67" s="169" t="s">
        <v>439</v>
      </c>
      <c r="N67" s="491" t="s">
        <v>402</v>
      </c>
      <c r="O67" s="491" t="s">
        <v>402</v>
      </c>
      <c r="P67" s="491" t="s">
        <v>402</v>
      </c>
      <c r="Q67" s="491" t="s">
        <v>440</v>
      </c>
      <c r="R67" s="491" t="s">
        <v>440</v>
      </c>
      <c r="S67" s="491" t="s">
        <v>440</v>
      </c>
      <c r="V67" s="141"/>
      <c r="W67" s="141"/>
      <c r="Y67" s="39"/>
      <c r="Z67" s="405"/>
      <c r="AA67" s="388"/>
      <c r="AB67" s="95"/>
      <c r="AC67" s="95"/>
      <c r="AD67" s="404"/>
      <c r="AE67" s="39"/>
      <c r="AF67" s="39"/>
      <c r="AG67" s="392"/>
      <c r="AH67" s="393"/>
      <c r="AI67" s="393"/>
      <c r="AJ67" s="406"/>
      <c r="AK67" s="380"/>
      <c r="AL67" s="380"/>
    </row>
    <row r="68" spans="1:38" s="148" customFormat="1" ht="15" customHeight="1" x14ac:dyDescent="0.25">
      <c r="A68" s="398"/>
      <c r="B68" s="25"/>
      <c r="C68" s="17"/>
      <c r="D68" s="409"/>
      <c r="E68" s="409"/>
      <c r="F68" s="111"/>
      <c r="G68" s="137"/>
      <c r="H68" s="391"/>
      <c r="I68" s="399"/>
      <c r="J68" s="111"/>
      <c r="K68" s="408"/>
      <c r="L68" s="172"/>
      <c r="N68" s="190"/>
      <c r="O68" s="138"/>
      <c r="P68" s="138"/>
      <c r="Q68" s="404"/>
      <c r="R68" s="39"/>
      <c r="S68" s="169"/>
      <c r="V68" s="141"/>
      <c r="W68" s="141"/>
      <c r="Y68" s="39"/>
      <c r="Z68" s="405"/>
      <c r="AA68" s="388"/>
      <c r="AB68" s="95"/>
      <c r="AC68" s="95"/>
      <c r="AD68" s="404"/>
      <c r="AE68" s="39"/>
      <c r="AF68" s="39"/>
      <c r="AG68" s="392"/>
      <c r="AH68" s="393"/>
      <c r="AI68" s="393"/>
      <c r="AJ68" s="406"/>
      <c r="AK68" s="380"/>
      <c r="AL68" s="380"/>
    </row>
    <row r="69" spans="1:38" s="148" customFormat="1" ht="15" customHeight="1" x14ac:dyDescent="0.25">
      <c r="A69" s="398"/>
      <c r="B69" s="25"/>
      <c r="C69" s="17"/>
      <c r="D69" s="409"/>
      <c r="E69" s="409"/>
      <c r="F69" s="111"/>
      <c r="G69" s="95"/>
      <c r="H69" s="111"/>
      <c r="I69" s="399"/>
      <c r="J69" s="111"/>
      <c r="K69" s="408"/>
      <c r="L69" s="172"/>
      <c r="N69" s="190"/>
      <c r="O69" s="138"/>
      <c r="P69" s="138"/>
      <c r="Q69" s="404"/>
      <c r="R69" s="39"/>
      <c r="S69" s="169"/>
      <c r="V69" s="141"/>
      <c r="W69" s="141"/>
      <c r="Y69" s="39"/>
      <c r="Z69" s="405"/>
      <c r="AA69" s="388"/>
      <c r="AB69" s="95"/>
      <c r="AC69" s="95"/>
      <c r="AD69" s="404"/>
      <c r="AE69" s="39"/>
      <c r="AF69" s="39"/>
      <c r="AG69" s="392"/>
      <c r="AH69" s="393"/>
      <c r="AI69" s="393"/>
      <c r="AJ69" s="406"/>
      <c r="AK69" s="380"/>
      <c r="AL69" s="380"/>
    </row>
    <row r="70" spans="1:38" x14ac:dyDescent="0.35">
      <c r="F70" s="23" t="s">
        <v>441</v>
      </c>
      <c r="G70" s="29">
        <v>2</v>
      </c>
      <c r="H70" s="39"/>
      <c r="I70" s="23" t="s">
        <v>442</v>
      </c>
      <c r="J70" s="39" t="s">
        <v>443</v>
      </c>
      <c r="K70" s="89">
        <v>25</v>
      </c>
      <c r="L70" s="2" t="s">
        <v>399</v>
      </c>
      <c r="N70" s="2"/>
      <c r="O70" s="2"/>
      <c r="P70" s="2"/>
      <c r="Q70" s="2"/>
      <c r="R70" s="2"/>
      <c r="S70" s="2"/>
    </row>
    <row r="71" spans="1:38" x14ac:dyDescent="0.35">
      <c r="F71" s="23" t="s">
        <v>444</v>
      </c>
      <c r="G71" s="29">
        <v>1</v>
      </c>
      <c r="H71" s="39"/>
      <c r="I71" s="23" t="s">
        <v>445</v>
      </c>
      <c r="J71" s="39" t="s">
        <v>446</v>
      </c>
      <c r="K71" s="89">
        <v>25</v>
      </c>
      <c r="L71" s="2" t="s">
        <v>399</v>
      </c>
      <c r="N71" s="2"/>
      <c r="O71" s="2"/>
      <c r="P71" s="2"/>
      <c r="Q71" s="2"/>
      <c r="R71" s="2"/>
      <c r="S71" s="2"/>
    </row>
    <row r="72" spans="1:38" x14ac:dyDescent="0.35">
      <c r="F72" s="23" t="s">
        <v>447</v>
      </c>
      <c r="G72" s="29">
        <v>1</v>
      </c>
      <c r="H72" s="39"/>
      <c r="I72" s="23" t="s">
        <v>448</v>
      </c>
      <c r="J72" s="39" t="s">
        <v>449</v>
      </c>
      <c r="K72" s="89">
        <v>25</v>
      </c>
      <c r="L72" s="2" t="s">
        <v>399</v>
      </c>
      <c r="N72" s="2"/>
      <c r="O72" s="2"/>
      <c r="P72" s="2"/>
      <c r="Q72" s="2"/>
      <c r="R72" s="2"/>
      <c r="S72" s="2"/>
    </row>
    <row r="73" spans="1:38" x14ac:dyDescent="0.35">
      <c r="F73" s="91" t="s">
        <v>460</v>
      </c>
      <c r="G73" s="89">
        <v>2</v>
      </c>
      <c r="H73" s="39"/>
      <c r="I73" s="91" t="s">
        <v>461</v>
      </c>
      <c r="J73" s="39" t="s">
        <v>462</v>
      </c>
      <c r="K73" s="89">
        <v>25</v>
      </c>
      <c r="L73" s="2" t="s">
        <v>399</v>
      </c>
      <c r="N73" s="2"/>
      <c r="O73" s="2"/>
      <c r="P73" s="2"/>
      <c r="Q73" s="2"/>
      <c r="R73" s="2"/>
      <c r="S73" s="2"/>
    </row>
    <row r="74" spans="1:38" x14ac:dyDescent="0.35">
      <c r="F74" s="91" t="s">
        <v>463</v>
      </c>
      <c r="G74" s="89">
        <v>1</v>
      </c>
      <c r="H74" s="39"/>
      <c r="I74" s="91" t="s">
        <v>464</v>
      </c>
      <c r="J74" s="39" t="s">
        <v>465</v>
      </c>
      <c r="K74" s="89">
        <v>25</v>
      </c>
      <c r="L74" s="2" t="s">
        <v>399</v>
      </c>
      <c r="N74" s="2"/>
      <c r="O74" s="2"/>
      <c r="P74" s="2"/>
      <c r="Q74" s="2"/>
      <c r="R74" s="2"/>
      <c r="S74" s="2"/>
    </row>
    <row r="75" spans="1:38" x14ac:dyDescent="0.35">
      <c r="A75" s="64"/>
      <c r="F75" s="23" t="s">
        <v>466</v>
      </c>
      <c r="G75" s="29">
        <v>1</v>
      </c>
      <c r="H75" s="111"/>
      <c r="I75" s="23" t="s">
        <v>467</v>
      </c>
      <c r="J75" s="111" t="s">
        <v>468</v>
      </c>
      <c r="K75" s="89">
        <v>25</v>
      </c>
      <c r="L75" s="2" t="s">
        <v>399</v>
      </c>
      <c r="N75" s="2"/>
      <c r="O75" s="2"/>
      <c r="P75" s="2"/>
      <c r="Q75" s="2"/>
      <c r="R75" s="2"/>
      <c r="S75" s="2"/>
    </row>
    <row r="76" spans="1:38" x14ac:dyDescent="0.35">
      <c r="A76" s="64"/>
      <c r="F76" s="23" t="s">
        <v>469</v>
      </c>
      <c r="G76" s="29">
        <v>1</v>
      </c>
      <c r="H76" s="111"/>
      <c r="I76" s="23" t="s">
        <v>470</v>
      </c>
      <c r="J76" s="111" t="s">
        <v>471</v>
      </c>
      <c r="K76" s="89">
        <v>25</v>
      </c>
      <c r="L76" s="2" t="s">
        <v>399</v>
      </c>
      <c r="N76" s="2"/>
      <c r="O76" s="2"/>
      <c r="P76" s="2"/>
      <c r="Q76" s="2"/>
      <c r="R76" s="2"/>
      <c r="S76" s="2"/>
    </row>
    <row r="77" spans="1:38" x14ac:dyDescent="0.35">
      <c r="A77" s="64"/>
      <c r="F77" s="23" t="s">
        <v>472</v>
      </c>
      <c r="G77" s="29">
        <v>1</v>
      </c>
      <c r="H77" s="111"/>
      <c r="I77" s="23" t="s">
        <v>473</v>
      </c>
      <c r="J77" s="111" t="s">
        <v>474</v>
      </c>
      <c r="K77" s="89">
        <v>25</v>
      </c>
      <c r="L77" s="2" t="s">
        <v>399</v>
      </c>
      <c r="N77" s="2"/>
      <c r="O77" s="2"/>
      <c r="P77" s="2"/>
      <c r="Q77" s="2"/>
      <c r="R77" s="2"/>
      <c r="S77" s="2"/>
    </row>
    <row r="78" spans="1:38" x14ac:dyDescent="0.35">
      <c r="A78" s="64"/>
      <c r="F78" s="23" t="s">
        <v>475</v>
      </c>
      <c r="G78" s="29">
        <v>1</v>
      </c>
      <c r="H78" s="111"/>
      <c r="I78" s="23" t="s">
        <v>476</v>
      </c>
      <c r="J78" s="111" t="s">
        <v>477</v>
      </c>
      <c r="K78" s="89">
        <v>25</v>
      </c>
      <c r="L78" s="2" t="s">
        <v>399</v>
      </c>
    </row>
    <row r="79" spans="1:38" x14ac:dyDescent="0.35">
      <c r="A79" s="64"/>
      <c r="F79" s="23" t="s">
        <v>478</v>
      </c>
      <c r="G79" s="29">
        <v>1</v>
      </c>
      <c r="H79" s="111"/>
      <c r="I79" s="23" t="s">
        <v>479</v>
      </c>
      <c r="J79" s="111" t="s">
        <v>480</v>
      </c>
      <c r="K79" s="89">
        <v>25</v>
      </c>
      <c r="L79" s="2" t="s">
        <v>399</v>
      </c>
    </row>
    <row r="80" spans="1:38" x14ac:dyDescent="0.35">
      <c r="A80" s="64"/>
      <c r="F80" s="23" t="s">
        <v>481</v>
      </c>
      <c r="G80" s="29">
        <v>1</v>
      </c>
      <c r="H80" s="111"/>
      <c r="I80" s="23" t="s">
        <v>482</v>
      </c>
      <c r="J80" s="111" t="s">
        <v>483</v>
      </c>
      <c r="K80" s="89">
        <v>25</v>
      </c>
      <c r="L80" s="2" t="s">
        <v>399</v>
      </c>
    </row>
    <row r="81" spans="1:21" x14ac:dyDescent="0.35">
      <c r="A81" s="64"/>
      <c r="F81" s="23" t="s">
        <v>484</v>
      </c>
      <c r="G81" s="29">
        <v>1</v>
      </c>
      <c r="H81" s="111"/>
      <c r="I81" s="23" t="s">
        <v>485</v>
      </c>
      <c r="J81" s="111" t="s">
        <v>486</v>
      </c>
      <c r="K81" s="89">
        <v>25</v>
      </c>
      <c r="L81" s="2" t="s">
        <v>399</v>
      </c>
    </row>
    <row r="82" spans="1:21" x14ac:dyDescent="0.35">
      <c r="A82" s="64"/>
      <c r="F82" s="23" t="s">
        <v>487</v>
      </c>
      <c r="G82" s="29">
        <v>1</v>
      </c>
      <c r="H82" s="111"/>
      <c r="I82" s="23" t="s">
        <v>488</v>
      </c>
      <c r="J82" s="111" t="s">
        <v>489</v>
      </c>
      <c r="K82" s="89">
        <v>25</v>
      </c>
      <c r="L82" s="2" t="s">
        <v>399</v>
      </c>
    </row>
    <row r="83" spans="1:21" x14ac:dyDescent="0.35">
      <c r="A83" s="64"/>
      <c r="F83" s="23" t="s">
        <v>490</v>
      </c>
      <c r="G83" s="29">
        <v>1</v>
      </c>
      <c r="H83" s="111"/>
      <c r="I83" s="23" t="s">
        <v>491</v>
      </c>
      <c r="J83" s="111" t="s">
        <v>492</v>
      </c>
      <c r="K83" s="89">
        <v>25</v>
      </c>
      <c r="L83" s="2" t="s">
        <v>399</v>
      </c>
    </row>
    <row r="84" spans="1:21" x14ac:dyDescent="0.35">
      <c r="A84" s="64"/>
      <c r="F84" s="23" t="s">
        <v>493</v>
      </c>
      <c r="G84" s="29">
        <v>1</v>
      </c>
      <c r="H84" s="111"/>
      <c r="I84" s="23" t="s">
        <v>494</v>
      </c>
      <c r="J84" s="111" t="s">
        <v>495</v>
      </c>
      <c r="K84" s="89">
        <v>25</v>
      </c>
      <c r="L84" s="2" t="s">
        <v>399</v>
      </c>
    </row>
    <row r="85" spans="1:21" x14ac:dyDescent="0.35">
      <c r="A85" s="64"/>
      <c r="F85" s="23" t="s">
        <v>496</v>
      </c>
      <c r="G85" s="29">
        <v>2</v>
      </c>
      <c r="H85" s="111"/>
      <c r="I85" s="23" t="s">
        <v>497</v>
      </c>
      <c r="J85" s="111" t="s">
        <v>498</v>
      </c>
      <c r="K85" s="89">
        <v>25</v>
      </c>
      <c r="L85" s="2" t="s">
        <v>399</v>
      </c>
    </row>
    <row r="86" spans="1:21" x14ac:dyDescent="0.35">
      <c r="A86" s="64"/>
      <c r="F86" s="23" t="s">
        <v>500</v>
      </c>
      <c r="G86" s="29">
        <v>1</v>
      </c>
      <c r="H86" s="111"/>
      <c r="I86" s="23" t="s">
        <v>501</v>
      </c>
      <c r="J86" s="111" t="s">
        <v>502</v>
      </c>
      <c r="K86" s="89">
        <v>25</v>
      </c>
      <c r="L86" s="2" t="s">
        <v>399</v>
      </c>
    </row>
    <row r="87" spans="1:21" x14ac:dyDescent="0.35">
      <c r="A87" s="64"/>
      <c r="F87" s="91" t="s">
        <v>504</v>
      </c>
      <c r="G87" s="89">
        <v>1</v>
      </c>
      <c r="H87" s="39"/>
      <c r="I87" s="91" t="s">
        <v>505</v>
      </c>
      <c r="J87" s="39" t="s">
        <v>506</v>
      </c>
      <c r="K87" s="89">
        <v>25</v>
      </c>
      <c r="L87" s="2" t="s">
        <v>399</v>
      </c>
    </row>
    <row r="88" spans="1:21" x14ac:dyDescent="0.35">
      <c r="A88" s="64"/>
      <c r="F88" s="63"/>
      <c r="G88" s="62"/>
      <c r="H88" s="65"/>
      <c r="I88" s="63"/>
      <c r="J88" s="65"/>
      <c r="K88" s="62"/>
      <c r="L88" s="62"/>
    </row>
    <row r="89" spans="1:21" x14ac:dyDescent="0.35">
      <c r="A89" s="64" t="s">
        <v>499</v>
      </c>
      <c r="E89" s="61">
        <v>2026</v>
      </c>
      <c r="F89" s="61" t="s">
        <v>508</v>
      </c>
      <c r="G89" s="77">
        <v>1</v>
      </c>
      <c r="H89" s="65"/>
      <c r="I89" s="61" t="s">
        <v>509</v>
      </c>
      <c r="J89" s="65" t="s">
        <v>510</v>
      </c>
      <c r="K89" s="77">
        <v>25</v>
      </c>
      <c r="L89" s="77"/>
    </row>
    <row r="90" spans="1:21" x14ac:dyDescent="0.35">
      <c r="A90" s="64" t="s">
        <v>503</v>
      </c>
      <c r="E90" s="61">
        <v>2026</v>
      </c>
      <c r="F90" s="61" t="s">
        <v>511</v>
      </c>
      <c r="G90" s="77">
        <v>1</v>
      </c>
      <c r="H90" s="65"/>
      <c r="I90" s="61" t="s">
        <v>512</v>
      </c>
      <c r="J90" s="65" t="s">
        <v>513</v>
      </c>
      <c r="K90" s="77">
        <v>25</v>
      </c>
      <c r="L90" s="77"/>
    </row>
    <row r="91" spans="1:21" x14ac:dyDescent="0.35">
      <c r="A91" s="64" t="s">
        <v>507</v>
      </c>
      <c r="E91" s="61">
        <v>2026</v>
      </c>
      <c r="F91" s="61" t="s">
        <v>514</v>
      </c>
      <c r="G91" s="77">
        <v>1</v>
      </c>
      <c r="H91" s="65"/>
      <c r="I91" s="61" t="s">
        <v>515</v>
      </c>
      <c r="J91" s="65" t="s">
        <v>516</v>
      </c>
      <c r="K91" s="77">
        <v>25</v>
      </c>
      <c r="L91" s="77"/>
    </row>
    <row r="92" spans="1:21" x14ac:dyDescent="0.35">
      <c r="A92" s="64"/>
      <c r="E92">
        <v>2024</v>
      </c>
      <c r="F92" s="64" t="s">
        <v>519</v>
      </c>
      <c r="G92" s="66">
        <v>1</v>
      </c>
      <c r="H92" s="67"/>
      <c r="I92" s="64" t="s">
        <v>520</v>
      </c>
      <c r="J92" s="67" t="s">
        <v>521</v>
      </c>
      <c r="K92" s="66">
        <v>25</v>
      </c>
      <c r="L92" s="66"/>
    </row>
    <row r="93" spans="1:21" x14ac:dyDescent="0.35">
      <c r="A93" s="64"/>
      <c r="E93">
        <v>2024</v>
      </c>
      <c r="F93" s="64" t="s">
        <v>523</v>
      </c>
      <c r="G93" s="66">
        <v>1</v>
      </c>
      <c r="H93" s="67"/>
      <c r="I93" s="64" t="s">
        <v>524</v>
      </c>
      <c r="J93" s="67" t="s">
        <v>525</v>
      </c>
      <c r="K93" s="66">
        <v>25</v>
      </c>
      <c r="L93" s="66"/>
    </row>
    <row r="94" spans="1:21" x14ac:dyDescent="0.35">
      <c r="A94" s="64"/>
      <c r="E94">
        <v>2024</v>
      </c>
      <c r="F94" s="64" t="s">
        <v>527</v>
      </c>
      <c r="G94" s="66">
        <v>2</v>
      </c>
      <c r="H94" s="67"/>
      <c r="I94" s="64" t="s">
        <v>528</v>
      </c>
      <c r="J94" s="67" t="s">
        <v>529</v>
      </c>
      <c r="K94" s="66">
        <v>25</v>
      </c>
      <c r="L94" s="66"/>
      <c r="M94" s="116"/>
      <c r="N94" s="13"/>
    </row>
    <row r="95" spans="1:21" x14ac:dyDescent="0.35">
      <c r="A95" s="64" t="s">
        <v>517</v>
      </c>
      <c r="E95" t="s">
        <v>518</v>
      </c>
      <c r="F95" s="70" t="s">
        <v>531</v>
      </c>
      <c r="G95" s="71">
        <v>1</v>
      </c>
      <c r="H95" s="73"/>
      <c r="I95" s="70" t="s">
        <v>532</v>
      </c>
      <c r="J95" s="73" t="s">
        <v>533</v>
      </c>
      <c r="K95" s="69">
        <v>25</v>
      </c>
      <c r="L95" s="69"/>
      <c r="M95" s="115"/>
      <c r="T95" s="1" t="s">
        <v>534</v>
      </c>
      <c r="U95" s="1"/>
    </row>
    <row r="96" spans="1:21" x14ac:dyDescent="0.35">
      <c r="A96" s="64" t="s">
        <v>522</v>
      </c>
      <c r="E96" t="s">
        <v>518</v>
      </c>
      <c r="F96" s="70" t="s">
        <v>535</v>
      </c>
      <c r="G96" s="71">
        <v>1</v>
      </c>
      <c r="H96" s="73"/>
      <c r="I96" s="70" t="s">
        <v>536</v>
      </c>
      <c r="J96" s="73" t="s">
        <v>537</v>
      </c>
      <c r="K96" s="69">
        <v>25</v>
      </c>
      <c r="L96" s="69"/>
      <c r="M96" s="110"/>
      <c r="T96" s="1" t="s">
        <v>534</v>
      </c>
      <c r="U96" s="1"/>
    </row>
    <row r="97" spans="1:38" x14ac:dyDescent="0.35">
      <c r="A97" s="64" t="s">
        <v>526</v>
      </c>
      <c r="E97" t="s">
        <v>518</v>
      </c>
      <c r="F97" s="70" t="s">
        <v>538</v>
      </c>
      <c r="G97" s="71">
        <v>1</v>
      </c>
      <c r="H97" s="73"/>
      <c r="I97" s="70" t="s">
        <v>539</v>
      </c>
      <c r="J97" s="73" t="s">
        <v>540</v>
      </c>
      <c r="K97" s="69">
        <v>25</v>
      </c>
      <c r="L97" s="69"/>
      <c r="M97" s="110"/>
      <c r="T97" s="1" t="s">
        <v>534</v>
      </c>
      <c r="U97" s="1"/>
    </row>
    <row r="98" spans="1:38" x14ac:dyDescent="0.35">
      <c r="A98" s="72" t="s">
        <v>530</v>
      </c>
      <c r="E98" t="s">
        <v>518</v>
      </c>
      <c r="F98" s="70" t="s">
        <v>541</v>
      </c>
      <c r="G98" s="71">
        <v>2</v>
      </c>
      <c r="H98" s="73"/>
      <c r="I98" s="70" t="s">
        <v>542</v>
      </c>
      <c r="J98" s="73" t="s">
        <v>543</v>
      </c>
      <c r="K98" s="71">
        <v>25</v>
      </c>
      <c r="L98" s="119" t="s">
        <v>123</v>
      </c>
      <c r="T98" s="103" t="s">
        <v>544</v>
      </c>
      <c r="U98" s="103"/>
    </row>
    <row r="99" spans="1:38" x14ac:dyDescent="0.35">
      <c r="C99" s="64"/>
      <c r="D99" s="64"/>
      <c r="E99">
        <v>2024</v>
      </c>
      <c r="F99" s="64" t="s">
        <v>545</v>
      </c>
      <c r="G99" s="66">
        <v>1</v>
      </c>
      <c r="H99" s="67"/>
      <c r="I99" s="64" t="s">
        <v>546</v>
      </c>
      <c r="J99" s="67" t="s">
        <v>547</v>
      </c>
      <c r="K99" s="66">
        <v>25</v>
      </c>
      <c r="L99" s="66"/>
      <c r="M99" s="110"/>
      <c r="N99" s="13"/>
    </row>
    <row r="100" spans="1:38" x14ac:dyDescent="0.35">
      <c r="C100" s="64"/>
      <c r="D100" s="64"/>
      <c r="E100">
        <v>2024</v>
      </c>
      <c r="F100" s="64" t="s">
        <v>548</v>
      </c>
      <c r="G100" s="66">
        <v>1</v>
      </c>
      <c r="H100" s="67"/>
      <c r="I100" s="64" t="s">
        <v>549</v>
      </c>
      <c r="J100" s="67" t="s">
        <v>550</v>
      </c>
      <c r="K100" s="66">
        <v>25</v>
      </c>
      <c r="L100" s="66"/>
      <c r="M100" s="110"/>
      <c r="N100" s="13"/>
    </row>
    <row r="101" spans="1:38" s="148" customFormat="1" ht="15" customHeight="1" x14ac:dyDescent="0.35">
      <c r="A101"/>
      <c r="B101"/>
      <c r="C101"/>
      <c r="D101"/>
      <c r="E101"/>
      <c r="F101" s="111"/>
      <c r="G101" s="95"/>
      <c r="H101" s="111"/>
      <c r="I101" s="399"/>
      <c r="J101" s="111"/>
      <c r="K101" s="410"/>
      <c r="L101" s="172"/>
      <c r="N101" s="190"/>
      <c r="O101" s="138"/>
      <c r="P101" s="138"/>
      <c r="Q101" s="404"/>
      <c r="R101" s="39"/>
      <c r="S101" s="169"/>
      <c r="V101" s="141"/>
      <c r="W101" s="141"/>
      <c r="Y101" s="39"/>
      <c r="Z101" s="405"/>
      <c r="AA101" s="388"/>
      <c r="AB101" s="95"/>
      <c r="AC101" s="95"/>
      <c r="AD101" s="404"/>
      <c r="AE101" s="39"/>
      <c r="AF101" s="39"/>
      <c r="AG101" s="392"/>
      <c r="AH101" s="393"/>
      <c r="AI101" s="393"/>
      <c r="AJ101" s="406"/>
      <c r="AK101" s="380"/>
      <c r="AL101" s="380"/>
    </row>
    <row r="102" spans="1:38" s="148" customFormat="1" ht="15" customHeight="1" x14ac:dyDescent="0.35">
      <c r="A102"/>
      <c r="B102"/>
      <c r="C102"/>
      <c r="D102"/>
      <c r="E102"/>
      <c r="F102" s="519"/>
      <c r="G102" s="144"/>
      <c r="H102" s="402"/>
      <c r="I102" s="123"/>
      <c r="J102" s="141"/>
      <c r="K102" s="177"/>
      <c r="L102" s="172"/>
      <c r="N102" s="190"/>
      <c r="O102" s="138"/>
      <c r="P102" s="138"/>
      <c r="Q102" s="404"/>
      <c r="R102" s="39"/>
      <c r="S102" s="169"/>
      <c r="V102" s="141"/>
      <c r="W102" s="141"/>
      <c r="Y102" s="39"/>
      <c r="Z102" s="405"/>
      <c r="AA102" s="388"/>
      <c r="AB102" s="95"/>
      <c r="AC102" s="95"/>
      <c r="AD102" s="404"/>
      <c r="AE102" s="39"/>
      <c r="AF102" s="39"/>
      <c r="AG102" s="392"/>
      <c r="AH102" s="393"/>
      <c r="AI102" s="393"/>
      <c r="AJ102" s="406"/>
      <c r="AK102" s="380"/>
      <c r="AL102" s="380"/>
    </row>
    <row r="103" spans="1:38" s="148" customFormat="1" ht="15" customHeight="1" x14ac:dyDescent="0.35">
      <c r="A103"/>
      <c r="B103"/>
      <c r="C103"/>
      <c r="D103"/>
      <c r="E103"/>
      <c r="F103" s="141"/>
      <c r="G103" s="138"/>
      <c r="H103" s="402"/>
      <c r="I103" s="172"/>
      <c r="J103" s="141"/>
      <c r="K103" s="177"/>
      <c r="L103" s="172"/>
      <c r="N103" s="190"/>
      <c r="O103" s="138"/>
      <c r="P103" s="138"/>
      <c r="Q103" s="404"/>
      <c r="R103" s="39"/>
      <c r="S103" s="169"/>
      <c r="V103" s="141"/>
      <c r="W103" s="141"/>
      <c r="Y103" s="39"/>
      <c r="Z103" s="405"/>
      <c r="AA103" s="388"/>
      <c r="AB103" s="95"/>
      <c r="AC103" s="95"/>
      <c r="AD103" s="404"/>
      <c r="AE103" s="39"/>
      <c r="AF103" s="39"/>
      <c r="AG103" s="392"/>
      <c r="AH103" s="393"/>
      <c r="AI103" s="393"/>
      <c r="AJ103" s="406"/>
      <c r="AK103" s="380"/>
      <c r="AL103" s="380"/>
    </row>
    <row r="104" spans="1:38" s="148" customFormat="1" ht="15" customHeight="1" x14ac:dyDescent="0.25">
      <c r="A104" s="398"/>
      <c r="B104" s="25"/>
      <c r="C104" s="17"/>
      <c r="D104" s="409"/>
      <c r="E104" s="409"/>
      <c r="F104" s="141"/>
      <c r="G104" s="138"/>
      <c r="H104" s="402"/>
      <c r="I104" s="172"/>
      <c r="J104" s="141"/>
      <c r="K104" s="177"/>
      <c r="L104" s="172"/>
      <c r="N104" s="190"/>
      <c r="O104" s="138"/>
      <c r="P104" s="138"/>
      <c r="Q104" s="404"/>
      <c r="R104" s="39"/>
      <c r="S104" s="169"/>
      <c r="V104" s="141"/>
      <c r="W104" s="141"/>
      <c r="Y104" s="39"/>
      <c r="Z104" s="405"/>
      <c r="AA104" s="388"/>
      <c r="AB104" s="95"/>
      <c r="AC104" s="95"/>
      <c r="AD104" s="404"/>
      <c r="AE104" s="39"/>
      <c r="AF104" s="39"/>
      <c r="AG104" s="392"/>
      <c r="AH104" s="393"/>
      <c r="AI104" s="393"/>
      <c r="AJ104" s="406"/>
      <c r="AK104" s="380"/>
      <c r="AL104" s="380"/>
    </row>
    <row r="105" spans="1:38" s="148" customFormat="1" ht="15" customHeight="1" x14ac:dyDescent="0.25">
      <c r="A105" s="398"/>
      <c r="B105" s="25"/>
      <c r="C105" s="17"/>
      <c r="D105" s="409"/>
      <c r="E105" s="409"/>
      <c r="F105" s="141"/>
      <c r="G105" s="138"/>
      <c r="H105" s="402"/>
      <c r="I105" s="172"/>
      <c r="J105" s="141"/>
      <c r="K105" s="177"/>
      <c r="L105" s="172"/>
      <c r="N105" s="190"/>
      <c r="O105" s="138"/>
      <c r="P105" s="138"/>
      <c r="Q105" s="404"/>
      <c r="R105" s="39"/>
      <c r="S105" s="169"/>
      <c r="V105" s="141"/>
      <c r="W105" s="141"/>
      <c r="Y105" s="39"/>
      <c r="Z105" s="405"/>
      <c r="AA105" s="388"/>
      <c r="AB105" s="95"/>
      <c r="AC105" s="95"/>
      <c r="AD105" s="404"/>
      <c r="AE105" s="39"/>
      <c r="AF105" s="39"/>
      <c r="AG105" s="392"/>
      <c r="AH105" s="393"/>
      <c r="AI105" s="393"/>
      <c r="AJ105" s="406"/>
      <c r="AK105" s="380"/>
      <c r="AL105" s="380"/>
    </row>
    <row r="106" spans="1:38" s="148" customFormat="1" ht="15" customHeight="1" x14ac:dyDescent="0.35">
      <c r="A106" s="398"/>
      <c r="B106" s="109"/>
      <c r="C106" s="149"/>
      <c r="D106" s="409"/>
      <c r="E106" s="409"/>
      <c r="F106" s="141"/>
      <c r="G106" s="138"/>
      <c r="H106" s="402"/>
      <c r="I106" s="172"/>
      <c r="J106" s="141"/>
      <c r="K106" s="177"/>
      <c r="L106" s="172"/>
      <c r="N106" s="190"/>
      <c r="O106" s="138"/>
      <c r="P106" s="138"/>
      <c r="Q106" s="404"/>
      <c r="R106" s="39"/>
      <c r="S106" s="169"/>
      <c r="V106" s="141"/>
      <c r="W106" s="141"/>
      <c r="Y106" s="39"/>
      <c r="Z106" s="405"/>
      <c r="AA106" s="388"/>
      <c r="AB106" s="95"/>
      <c r="AC106" s="95"/>
      <c r="AD106" s="404"/>
      <c r="AE106" s="39"/>
      <c r="AF106" s="39"/>
      <c r="AG106" s="392"/>
      <c r="AH106" s="393"/>
      <c r="AI106" s="393"/>
      <c r="AJ106" s="406"/>
      <c r="AK106" s="380"/>
      <c r="AL106" s="380"/>
    </row>
    <row r="107" spans="1:38" s="148" customFormat="1" ht="15" customHeight="1" x14ac:dyDescent="0.35">
      <c r="A107" s="398"/>
      <c r="B107" s="109"/>
      <c r="C107" s="149"/>
      <c r="D107" s="409"/>
      <c r="E107" s="409"/>
      <c r="F107" s="141"/>
      <c r="G107" s="138"/>
      <c r="H107" s="402"/>
      <c r="I107" s="172"/>
      <c r="J107" s="141"/>
      <c r="K107" s="177"/>
      <c r="L107" s="172"/>
      <c r="N107" s="190"/>
      <c r="O107" s="138"/>
      <c r="P107" s="138"/>
      <c r="Q107" s="404"/>
      <c r="R107" s="39"/>
      <c r="S107" s="169"/>
      <c r="V107" s="141"/>
      <c r="W107" s="141"/>
      <c r="Y107" s="39"/>
      <c r="Z107" s="405"/>
      <c r="AA107" s="388"/>
      <c r="AB107" s="95"/>
      <c r="AC107" s="95"/>
      <c r="AD107" s="404"/>
      <c r="AE107" s="39"/>
      <c r="AF107" s="39"/>
      <c r="AG107" s="392"/>
      <c r="AH107" s="393"/>
      <c r="AI107" s="393"/>
      <c r="AJ107" s="406"/>
      <c r="AK107" s="380"/>
      <c r="AL107" s="380"/>
    </row>
    <row r="108" spans="1:38" x14ac:dyDescent="0.35">
      <c r="A108" s="398"/>
      <c r="B108" s="109"/>
      <c r="C108" s="149"/>
      <c r="D108" s="409"/>
      <c r="E108" s="409"/>
    </row>
    <row r="109" spans="1:38" x14ac:dyDescent="0.35">
      <c r="A109" s="398"/>
      <c r="B109" s="109"/>
      <c r="C109" s="149"/>
      <c r="D109" s="409"/>
      <c r="E109" s="409"/>
    </row>
    <row r="110" spans="1:38" x14ac:dyDescent="0.35">
      <c r="A110" s="398"/>
      <c r="B110" s="109"/>
      <c r="C110" s="149"/>
      <c r="D110" s="409"/>
      <c r="E110" s="409"/>
    </row>
  </sheetData>
  <sortState xmlns:xlrd2="http://schemas.microsoft.com/office/spreadsheetml/2017/richdata2" ref="Z110:AQ110">
    <sortCondition ref="Z110"/>
  </sortState>
  <phoneticPr fontId="93"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63811-8764-477A-B394-E7940E7DED06}">
  <sheetPr>
    <tabColor rgb="FFFF0000"/>
  </sheetPr>
  <dimension ref="A1:AV100"/>
  <sheetViews>
    <sheetView workbookViewId="0">
      <selection activeCell="H44" sqref="H44"/>
    </sheetView>
  </sheetViews>
  <sheetFormatPr defaultRowHeight="14.5" x14ac:dyDescent="0.35"/>
  <cols>
    <col min="1" max="4" width="6.7265625" customWidth="1"/>
    <col min="5" max="6" width="10.7265625" customWidth="1"/>
    <col min="7" max="7" width="5.7265625" customWidth="1"/>
    <col min="8" max="8" width="9.7265625" customWidth="1"/>
    <col min="9" max="9" width="40.7265625" customWidth="1"/>
    <col min="10" max="10" width="15.7265625" customWidth="1"/>
    <col min="11" max="11" width="7.7265625" customWidth="1"/>
    <col min="12" max="13" width="20.7265625" customWidth="1"/>
    <col min="14" max="14" width="30.7265625" customWidth="1"/>
    <col min="16" max="18" width="30.7265625" customWidth="1"/>
  </cols>
  <sheetData>
    <row r="1" spans="1:48" ht="18.5" x14ac:dyDescent="0.45">
      <c r="A1" s="84" t="s">
        <v>551</v>
      </c>
    </row>
    <row r="2" spans="1:48" x14ac:dyDescent="0.35">
      <c r="A2" s="198"/>
    </row>
    <row r="3" spans="1:48" s="365" customFormat="1" ht="15" customHeight="1" x14ac:dyDescent="0.35">
      <c r="A3" s="365">
        <v>6</v>
      </c>
      <c r="B3" s="365">
        <v>6</v>
      </c>
      <c r="C3" s="365">
        <v>6</v>
      </c>
      <c r="D3" s="365">
        <v>6</v>
      </c>
      <c r="E3" s="365">
        <v>10</v>
      </c>
      <c r="F3" s="366">
        <v>10</v>
      </c>
      <c r="G3" s="365">
        <v>5</v>
      </c>
      <c r="H3" s="365">
        <v>9</v>
      </c>
      <c r="I3" s="366">
        <v>40</v>
      </c>
      <c r="J3" s="365">
        <v>15</v>
      </c>
      <c r="K3" s="365">
        <v>7</v>
      </c>
      <c r="L3" s="365">
        <v>20</v>
      </c>
      <c r="M3" s="365">
        <v>20</v>
      </c>
      <c r="N3" s="365">
        <v>30</v>
      </c>
      <c r="P3" s="365">
        <v>30</v>
      </c>
      <c r="Q3" s="365">
        <v>30</v>
      </c>
      <c r="R3" s="365">
        <v>30</v>
      </c>
      <c r="U3" s="367" t="s">
        <v>350</v>
      </c>
      <c r="V3" s="368" t="s">
        <v>350</v>
      </c>
      <c r="W3" s="368" t="s">
        <v>351</v>
      </c>
      <c r="X3" s="369" t="s">
        <v>350</v>
      </c>
      <c r="Y3" s="368" t="s">
        <v>350</v>
      </c>
      <c r="Z3" s="368" t="s">
        <v>351</v>
      </c>
      <c r="AA3" s="368" t="s">
        <v>350</v>
      </c>
      <c r="AB3" s="368" t="s">
        <v>350</v>
      </c>
      <c r="AC3" s="368" t="s">
        <v>351</v>
      </c>
      <c r="AD3" s="369" t="s">
        <v>350</v>
      </c>
      <c r="AE3" s="368" t="s">
        <v>350</v>
      </c>
      <c r="AF3" s="368" t="s">
        <v>351</v>
      </c>
      <c r="AG3" s="370" t="s">
        <v>350</v>
      </c>
      <c r="AH3" s="368" t="s">
        <v>350</v>
      </c>
      <c r="AI3" s="371" t="s">
        <v>351</v>
      </c>
      <c r="AJ3" s="372" t="s">
        <v>350</v>
      </c>
      <c r="AK3" s="373" t="s">
        <v>350</v>
      </c>
      <c r="AL3" s="374" t="s">
        <v>351</v>
      </c>
      <c r="AO3" s="375"/>
    </row>
    <row r="4" spans="1:48" x14ac:dyDescent="0.35">
      <c r="A4" s="149" t="s">
        <v>328</v>
      </c>
      <c r="B4" s="95" t="s">
        <v>329</v>
      </c>
      <c r="C4" s="95" t="s">
        <v>330</v>
      </c>
      <c r="D4" s="95" t="s">
        <v>331</v>
      </c>
      <c r="E4" s="104" t="s">
        <v>332</v>
      </c>
      <c r="F4" s="89" t="s">
        <v>333</v>
      </c>
      <c r="G4" s="89" t="s">
        <v>334</v>
      </c>
      <c r="H4" s="151" t="s">
        <v>335</v>
      </c>
      <c r="I4" s="89" t="s">
        <v>336</v>
      </c>
      <c r="J4" s="151" t="s">
        <v>335</v>
      </c>
      <c r="K4" s="151" t="s">
        <v>337</v>
      </c>
      <c r="L4" s="467"/>
      <c r="M4" s="151" t="s">
        <v>338</v>
      </c>
      <c r="N4" s="89" t="s">
        <v>346</v>
      </c>
      <c r="P4" s="89" t="s">
        <v>339</v>
      </c>
      <c r="Q4" s="40"/>
      <c r="R4" s="40"/>
    </row>
    <row r="5" spans="1:48" x14ac:dyDescent="0.35">
      <c r="F5" s="85">
        <v>1</v>
      </c>
      <c r="G5" s="85">
        <v>2</v>
      </c>
      <c r="H5" s="85">
        <v>3</v>
      </c>
      <c r="I5" s="85">
        <v>4</v>
      </c>
      <c r="J5" s="85">
        <v>3</v>
      </c>
      <c r="K5" s="85">
        <v>5</v>
      </c>
      <c r="L5" s="85"/>
      <c r="M5" s="85">
        <v>6</v>
      </c>
      <c r="N5" s="3">
        <v>14</v>
      </c>
      <c r="P5" s="85">
        <v>7</v>
      </c>
      <c r="Q5" s="85">
        <v>8</v>
      </c>
      <c r="R5" s="85">
        <v>9</v>
      </c>
    </row>
    <row r="6" spans="1:48" ht="24" x14ac:dyDescent="0.35">
      <c r="A6" s="57" t="s">
        <v>221</v>
      </c>
      <c r="B6" s="57" t="s">
        <v>552</v>
      </c>
      <c r="C6" s="152" t="s">
        <v>553</v>
      </c>
      <c r="D6" s="53" t="s">
        <v>554</v>
      </c>
      <c r="E6" s="53" t="s">
        <v>361</v>
      </c>
      <c r="F6" s="154" t="s">
        <v>555</v>
      </c>
      <c r="G6" s="152" t="s">
        <v>556</v>
      </c>
      <c r="H6" s="179" t="s">
        <v>364</v>
      </c>
      <c r="I6" s="58" t="s">
        <v>365</v>
      </c>
      <c r="J6" s="179" t="s">
        <v>366</v>
      </c>
      <c r="K6" s="180" t="s">
        <v>367</v>
      </c>
      <c r="L6" s="482" t="s">
        <v>379</v>
      </c>
      <c r="M6" s="483" t="s">
        <v>368</v>
      </c>
      <c r="N6" s="59" t="s">
        <v>376</v>
      </c>
      <c r="O6" s="484"/>
      <c r="P6" s="181" t="s">
        <v>378</v>
      </c>
      <c r="Q6" s="59" t="s">
        <v>83</v>
      </c>
      <c r="R6" s="59" t="s">
        <v>82</v>
      </c>
      <c r="S6" s="182"/>
      <c r="T6" s="183" t="s">
        <v>557</v>
      </c>
      <c r="U6" s="57" t="s">
        <v>380</v>
      </c>
      <c r="V6" s="152" t="s">
        <v>381</v>
      </c>
      <c r="W6" s="152"/>
      <c r="X6" s="152" t="s">
        <v>383</v>
      </c>
      <c r="Y6" s="152" t="s">
        <v>384</v>
      </c>
      <c r="Z6" s="152"/>
      <c r="AA6" s="57" t="s">
        <v>386</v>
      </c>
      <c r="AB6" s="152" t="s">
        <v>387</v>
      </c>
      <c r="AC6" s="152" t="s">
        <v>388</v>
      </c>
      <c r="AD6" s="152" t="s">
        <v>389</v>
      </c>
      <c r="AE6" s="152" t="s">
        <v>390</v>
      </c>
      <c r="AF6" s="152" t="s">
        <v>391</v>
      </c>
      <c r="AG6" s="57" t="s">
        <v>370</v>
      </c>
      <c r="AH6" s="152" t="s">
        <v>371</v>
      </c>
      <c r="AI6" s="152" t="s">
        <v>372</v>
      </c>
      <c r="AJ6" s="152" t="s">
        <v>373</v>
      </c>
      <c r="AK6" s="152" t="s">
        <v>374</v>
      </c>
      <c r="AL6" s="53" t="s">
        <v>375</v>
      </c>
      <c r="AO6" s="97" t="s">
        <v>558</v>
      </c>
      <c r="AP6" s="98" t="s">
        <v>559</v>
      </c>
      <c r="AQ6" s="99" t="s">
        <v>560</v>
      </c>
      <c r="AR6" s="100" t="s">
        <v>561</v>
      </c>
      <c r="AT6" s="101" t="s">
        <v>562</v>
      </c>
      <c r="AU6" s="52" t="s">
        <v>563</v>
      </c>
      <c r="AV6" s="102" t="s">
        <v>564</v>
      </c>
    </row>
    <row r="7" spans="1:48" x14ac:dyDescent="0.35">
      <c r="F7" s="63"/>
      <c r="G7" s="62"/>
      <c r="H7" s="62"/>
      <c r="I7" s="63"/>
      <c r="J7" s="62"/>
      <c r="K7" s="63"/>
      <c r="L7" s="63"/>
      <c r="M7" s="113"/>
      <c r="P7" s="13"/>
    </row>
    <row r="8" spans="1:48" x14ac:dyDescent="0.35">
      <c r="F8" s="72" t="s">
        <v>240</v>
      </c>
      <c r="G8" s="78">
        <v>1</v>
      </c>
      <c r="H8" s="78" t="s">
        <v>241</v>
      </c>
      <c r="I8" s="72" t="s">
        <v>242</v>
      </c>
      <c r="J8" s="78"/>
      <c r="K8" s="72"/>
      <c r="L8" s="72"/>
      <c r="M8" s="115"/>
      <c r="P8" s="13"/>
    </row>
    <row r="9" spans="1:48" x14ac:dyDescent="0.35">
      <c r="F9" s="79" t="s">
        <v>243</v>
      </c>
      <c r="G9" s="80">
        <v>1</v>
      </c>
      <c r="H9" s="80" t="s">
        <v>244</v>
      </c>
      <c r="I9" s="81" t="s">
        <v>89</v>
      </c>
      <c r="J9" s="80"/>
      <c r="K9" s="81"/>
      <c r="L9" s="81"/>
      <c r="M9" s="115"/>
      <c r="P9" s="13"/>
    </row>
    <row r="10" spans="1:48" x14ac:dyDescent="0.35">
      <c r="F10" s="63" t="s">
        <v>230</v>
      </c>
      <c r="G10" s="69">
        <v>1</v>
      </c>
      <c r="H10" s="62" t="s">
        <v>231</v>
      </c>
      <c r="I10" s="63" t="s">
        <v>93</v>
      </c>
      <c r="J10" s="62"/>
      <c r="K10" s="63"/>
      <c r="L10" s="63"/>
      <c r="M10" s="117"/>
      <c r="P10" s="13"/>
    </row>
    <row r="11" spans="1:48" x14ac:dyDescent="0.35">
      <c r="F11" s="63" t="s">
        <v>227</v>
      </c>
      <c r="G11" s="69">
        <v>1</v>
      </c>
      <c r="H11" s="62" t="s">
        <v>228</v>
      </c>
      <c r="I11" s="63" t="s">
        <v>95</v>
      </c>
      <c r="J11" s="62"/>
      <c r="K11" s="63"/>
      <c r="L11" s="63"/>
      <c r="M11" s="115"/>
      <c r="P11" s="13"/>
    </row>
    <row r="12" spans="1:48" x14ac:dyDescent="0.35">
      <c r="F12" s="70" t="s">
        <v>233</v>
      </c>
      <c r="G12" s="71">
        <v>1</v>
      </c>
      <c r="H12" s="71" t="s">
        <v>234</v>
      </c>
      <c r="I12" s="70" t="s">
        <v>97</v>
      </c>
      <c r="J12" s="71"/>
      <c r="K12" s="70"/>
      <c r="L12" s="70"/>
      <c r="M12" s="115"/>
      <c r="P12" s="13"/>
    </row>
    <row r="13" spans="1:48" x14ac:dyDescent="0.35">
      <c r="F13" s="82" t="s">
        <v>235</v>
      </c>
      <c r="G13" s="83">
        <v>1</v>
      </c>
      <c r="H13" s="82" t="s">
        <v>235</v>
      </c>
      <c r="I13" s="82" t="s">
        <v>99</v>
      </c>
      <c r="J13" s="83"/>
      <c r="K13" s="82"/>
      <c r="L13" s="82"/>
      <c r="M13" s="118"/>
      <c r="P13" s="13"/>
    </row>
    <row r="14" spans="1:48" x14ac:dyDescent="0.35">
      <c r="F14" s="63" t="s">
        <v>252</v>
      </c>
      <c r="G14" s="69">
        <v>1</v>
      </c>
      <c r="H14" s="62" t="s">
        <v>253</v>
      </c>
      <c r="I14" s="63" t="s">
        <v>110</v>
      </c>
      <c r="J14" s="62"/>
      <c r="K14" s="63"/>
      <c r="L14" s="63"/>
      <c r="M14" s="114"/>
      <c r="P14" s="13"/>
    </row>
    <row r="15" spans="1:48" x14ac:dyDescent="0.35">
      <c r="F15" s="63" t="s">
        <v>249</v>
      </c>
      <c r="G15" s="69">
        <v>1</v>
      </c>
      <c r="H15" s="62" t="s">
        <v>250</v>
      </c>
      <c r="I15" s="63" t="s">
        <v>116</v>
      </c>
      <c r="J15" s="62"/>
      <c r="K15" s="63"/>
      <c r="L15" s="63"/>
      <c r="M15" s="115"/>
      <c r="P15" s="13"/>
    </row>
    <row r="16" spans="1:48" x14ac:dyDescent="0.35">
      <c r="F16" s="75" t="s">
        <v>245</v>
      </c>
      <c r="G16" s="76">
        <v>1</v>
      </c>
      <c r="H16" s="76" t="s">
        <v>246</v>
      </c>
      <c r="I16" s="75" t="s">
        <v>107</v>
      </c>
      <c r="J16" s="76"/>
      <c r="K16" s="75"/>
      <c r="L16" s="75"/>
      <c r="M16" s="115"/>
      <c r="P16" s="13"/>
    </row>
    <row r="17" spans="6:9" x14ac:dyDescent="0.35">
      <c r="F17" s="63" t="s">
        <v>237</v>
      </c>
      <c r="G17" s="69">
        <v>1</v>
      </c>
      <c r="H17" s="62" t="s">
        <v>238</v>
      </c>
      <c r="I17" s="63" t="s">
        <v>103</v>
      </c>
    </row>
    <row r="18" spans="6:9" x14ac:dyDescent="0.35">
      <c r="F18" s="63" t="s">
        <v>265</v>
      </c>
      <c r="G18" s="62">
        <v>2</v>
      </c>
      <c r="H18" s="62" t="s">
        <v>266</v>
      </c>
      <c r="I18" s="63" t="s">
        <v>140</v>
      </c>
    </row>
    <row r="19" spans="6:9" x14ac:dyDescent="0.35">
      <c r="F19" s="70" t="s">
        <v>274</v>
      </c>
      <c r="G19" s="71">
        <v>1</v>
      </c>
      <c r="H19" s="71" t="s">
        <v>275</v>
      </c>
      <c r="I19" s="70" t="s">
        <v>565</v>
      </c>
    </row>
    <row r="20" spans="6:9" x14ac:dyDescent="0.35">
      <c r="F20" s="63" t="s">
        <v>267</v>
      </c>
      <c r="G20" s="62">
        <v>1</v>
      </c>
      <c r="H20" s="62" t="s">
        <v>268</v>
      </c>
      <c r="I20" s="63" t="s">
        <v>144</v>
      </c>
    </row>
    <row r="21" spans="6:9" x14ac:dyDescent="0.35">
      <c r="F21" s="63" t="s">
        <v>280</v>
      </c>
      <c r="G21" s="62">
        <v>1</v>
      </c>
      <c r="H21" s="62" t="s">
        <v>281</v>
      </c>
      <c r="I21" s="63" t="s">
        <v>147</v>
      </c>
    </row>
    <row r="22" spans="6:9" x14ac:dyDescent="0.35">
      <c r="F22" s="70" t="s">
        <v>270</v>
      </c>
      <c r="G22" s="71">
        <v>1</v>
      </c>
      <c r="H22" s="71" t="s">
        <v>271</v>
      </c>
      <c r="I22" s="70" t="s">
        <v>131</v>
      </c>
    </row>
    <row r="23" spans="6:9" x14ac:dyDescent="0.35">
      <c r="F23" s="63" t="s">
        <v>278</v>
      </c>
      <c r="G23" s="62">
        <v>1</v>
      </c>
      <c r="H23" s="62" t="s">
        <v>279</v>
      </c>
      <c r="I23" s="63" t="s">
        <v>153</v>
      </c>
    </row>
    <row r="24" spans="6:9" x14ac:dyDescent="0.35">
      <c r="F24" s="61" t="s">
        <v>286</v>
      </c>
      <c r="G24" s="74">
        <v>1</v>
      </c>
      <c r="H24" s="61" t="s">
        <v>286</v>
      </c>
      <c r="I24" s="61" t="s">
        <v>158</v>
      </c>
    </row>
    <row r="25" spans="6:9" x14ac:dyDescent="0.35">
      <c r="F25" s="61" t="s">
        <v>296</v>
      </c>
      <c r="G25" s="74">
        <v>1</v>
      </c>
      <c r="H25" s="61" t="s">
        <v>296</v>
      </c>
      <c r="I25" s="61" t="s">
        <v>156</v>
      </c>
    </row>
    <row r="26" spans="6:9" x14ac:dyDescent="0.35">
      <c r="F26" s="61" t="s">
        <v>292</v>
      </c>
      <c r="G26" s="74">
        <v>1</v>
      </c>
      <c r="H26" s="61" t="s">
        <v>292</v>
      </c>
      <c r="I26" s="61" t="s">
        <v>169</v>
      </c>
    </row>
    <row r="27" spans="6:9" x14ac:dyDescent="0.35">
      <c r="F27" s="70" t="s">
        <v>294</v>
      </c>
      <c r="G27" s="71">
        <v>1</v>
      </c>
      <c r="H27" s="71" t="s">
        <v>295</v>
      </c>
      <c r="I27" s="70" t="s">
        <v>566</v>
      </c>
    </row>
    <row r="28" spans="6:9" x14ac:dyDescent="0.35">
      <c r="F28" s="75" t="s">
        <v>299</v>
      </c>
      <c r="G28" s="76">
        <v>1</v>
      </c>
      <c r="H28" s="76" t="s">
        <v>300</v>
      </c>
      <c r="I28" s="75" t="s">
        <v>567</v>
      </c>
    </row>
    <row r="29" spans="6:9" x14ac:dyDescent="0.35">
      <c r="F29" s="75" t="s">
        <v>568</v>
      </c>
      <c r="G29" s="76">
        <v>2</v>
      </c>
      <c r="H29" s="76" t="s">
        <v>300</v>
      </c>
      <c r="I29" s="75" t="s">
        <v>175</v>
      </c>
    </row>
    <row r="30" spans="6:9" x14ac:dyDescent="0.35">
      <c r="F30" s="63" t="s">
        <v>302</v>
      </c>
      <c r="G30" s="62">
        <v>1</v>
      </c>
      <c r="H30" s="62" t="s">
        <v>303</v>
      </c>
      <c r="I30" s="63" t="s">
        <v>164</v>
      </c>
    </row>
    <row r="31" spans="6:9" x14ac:dyDescent="0.35">
      <c r="F31" s="70" t="s">
        <v>284</v>
      </c>
      <c r="G31" s="71">
        <v>1</v>
      </c>
      <c r="H31" s="71" t="s">
        <v>285</v>
      </c>
      <c r="I31" s="70" t="s">
        <v>158</v>
      </c>
    </row>
    <row r="32" spans="6:9" x14ac:dyDescent="0.35">
      <c r="F32" s="70" t="s">
        <v>290</v>
      </c>
      <c r="G32" s="71">
        <v>1</v>
      </c>
      <c r="H32" s="71" t="s">
        <v>291</v>
      </c>
      <c r="I32" s="70" t="s">
        <v>167</v>
      </c>
    </row>
    <row r="33" spans="6:9" x14ac:dyDescent="0.35">
      <c r="F33" s="63" t="s">
        <v>308</v>
      </c>
      <c r="G33" s="62">
        <v>1</v>
      </c>
      <c r="H33" s="62" t="s">
        <v>309</v>
      </c>
      <c r="I33" s="63" t="s">
        <v>171</v>
      </c>
    </row>
    <row r="34" spans="6:9" x14ac:dyDescent="0.35">
      <c r="F34" s="61" t="s">
        <v>257</v>
      </c>
      <c r="G34" s="74">
        <v>1</v>
      </c>
      <c r="H34" s="61" t="s">
        <v>257</v>
      </c>
      <c r="I34" s="61" t="s">
        <v>569</v>
      </c>
    </row>
    <row r="35" spans="6:9" x14ac:dyDescent="0.35">
      <c r="F35" s="61" t="s">
        <v>272</v>
      </c>
      <c r="G35" s="74">
        <v>1</v>
      </c>
      <c r="H35" s="61" t="s">
        <v>272</v>
      </c>
      <c r="I35" s="61" t="s">
        <v>131</v>
      </c>
    </row>
    <row r="36" spans="6:9" x14ac:dyDescent="0.35">
      <c r="F36" s="61" t="s">
        <v>276</v>
      </c>
      <c r="G36" s="74">
        <v>1</v>
      </c>
      <c r="H36" s="61" t="s">
        <v>276</v>
      </c>
      <c r="I36" s="61" t="s">
        <v>136</v>
      </c>
    </row>
    <row r="37" spans="6:9" x14ac:dyDescent="0.35">
      <c r="F37" s="63" t="s">
        <v>315</v>
      </c>
      <c r="G37" s="62">
        <v>1</v>
      </c>
      <c r="H37" s="62" t="s">
        <v>316</v>
      </c>
      <c r="I37" s="63" t="s">
        <v>180</v>
      </c>
    </row>
    <row r="38" spans="6:9" x14ac:dyDescent="0.35">
      <c r="F38" s="63" t="s">
        <v>311</v>
      </c>
      <c r="G38" s="62">
        <v>1</v>
      </c>
      <c r="H38" s="62" t="s">
        <v>312</v>
      </c>
      <c r="I38" s="63" t="s">
        <v>182</v>
      </c>
    </row>
    <row r="39" spans="6:9" x14ac:dyDescent="0.35">
      <c r="F39" s="70" t="s">
        <v>255</v>
      </c>
      <c r="G39" s="71">
        <v>1</v>
      </c>
      <c r="H39" s="71" t="s">
        <v>256</v>
      </c>
      <c r="I39" s="70" t="s">
        <v>118</v>
      </c>
    </row>
    <row r="40" spans="6:9" x14ac:dyDescent="0.35">
      <c r="F40" s="70" t="s">
        <v>258</v>
      </c>
      <c r="G40" s="71">
        <v>1</v>
      </c>
      <c r="H40" s="71" t="s">
        <v>259</v>
      </c>
      <c r="I40" s="70" t="s">
        <v>124</v>
      </c>
    </row>
    <row r="41" spans="6:9" x14ac:dyDescent="0.35">
      <c r="F41" s="82" t="s">
        <v>260</v>
      </c>
      <c r="G41" s="83">
        <v>1</v>
      </c>
      <c r="H41" s="82" t="s">
        <v>260</v>
      </c>
      <c r="I41" s="79" t="s">
        <v>126</v>
      </c>
    </row>
    <row r="42" spans="6:9" x14ac:dyDescent="0.35">
      <c r="F42" s="63" t="s">
        <v>322</v>
      </c>
      <c r="G42" s="62">
        <v>1</v>
      </c>
      <c r="H42" s="62" t="s">
        <v>323</v>
      </c>
      <c r="I42" s="63" t="s">
        <v>187</v>
      </c>
    </row>
    <row r="43" spans="6:9" x14ac:dyDescent="0.35">
      <c r="F43" s="63" t="s">
        <v>318</v>
      </c>
      <c r="G43" s="62">
        <v>1</v>
      </c>
      <c r="H43" s="62" t="s">
        <v>319</v>
      </c>
      <c r="I43" s="63" t="s">
        <v>184</v>
      </c>
    </row>
    <row r="44" spans="6:9" x14ac:dyDescent="0.35">
      <c r="F44" s="63" t="s">
        <v>160</v>
      </c>
      <c r="G44" s="62">
        <v>1</v>
      </c>
      <c r="H44" s="62"/>
      <c r="I44" s="63" t="s">
        <v>161</v>
      </c>
    </row>
    <row r="45" spans="6:9" x14ac:dyDescent="0.35">
      <c r="F45" s="68" t="s">
        <v>145</v>
      </c>
      <c r="G45" s="69"/>
      <c r="H45" s="69"/>
      <c r="I45" s="68"/>
    </row>
    <row r="50" spans="6:9" x14ac:dyDescent="0.35">
      <c r="F50" s="68" t="s">
        <v>570</v>
      </c>
      <c r="G50" s="69">
        <v>2</v>
      </c>
      <c r="H50" s="69" t="s">
        <v>571</v>
      </c>
      <c r="I50" s="68" t="s">
        <v>442</v>
      </c>
    </row>
    <row r="51" spans="6:9" x14ac:dyDescent="0.35">
      <c r="F51" s="64"/>
      <c r="G51" s="66"/>
      <c r="H51" s="66"/>
      <c r="I51" s="64" t="s">
        <v>520</v>
      </c>
    </row>
    <row r="52" spans="6:9" x14ac:dyDescent="0.35">
      <c r="F52" s="64" t="s">
        <v>572</v>
      </c>
      <c r="G52" s="66">
        <v>1</v>
      </c>
      <c r="H52" s="66" t="s">
        <v>571</v>
      </c>
      <c r="I52" s="64" t="s">
        <v>524</v>
      </c>
    </row>
    <row r="53" spans="6:9" x14ac:dyDescent="0.35">
      <c r="F53" s="64"/>
      <c r="G53" s="66"/>
      <c r="H53" s="66"/>
      <c r="I53" s="64" t="s">
        <v>528</v>
      </c>
    </row>
    <row r="54" spans="6:9" x14ac:dyDescent="0.35">
      <c r="F54" s="68" t="s">
        <v>573</v>
      </c>
      <c r="G54" s="69">
        <v>1</v>
      </c>
      <c r="H54" s="69" t="s">
        <v>574</v>
      </c>
      <c r="I54" s="68" t="s">
        <v>445</v>
      </c>
    </row>
    <row r="55" spans="6:9" x14ac:dyDescent="0.35">
      <c r="F55" s="68" t="s">
        <v>575</v>
      </c>
      <c r="G55" s="69">
        <v>1</v>
      </c>
      <c r="H55" s="69" t="s">
        <v>576</v>
      </c>
      <c r="I55" s="68" t="s">
        <v>448</v>
      </c>
    </row>
    <row r="56" spans="6:9" x14ac:dyDescent="0.35">
      <c r="F56" s="63" t="s">
        <v>577</v>
      </c>
      <c r="G56" s="62">
        <v>1</v>
      </c>
      <c r="H56" s="62" t="s">
        <v>578</v>
      </c>
      <c r="I56" s="68" t="s">
        <v>532</v>
      </c>
    </row>
    <row r="57" spans="6:9" x14ac:dyDescent="0.35">
      <c r="F57" s="63" t="s">
        <v>579</v>
      </c>
      <c r="G57" s="62">
        <v>1</v>
      </c>
      <c r="H57" s="62" t="s">
        <v>580</v>
      </c>
      <c r="I57" s="68" t="s">
        <v>536</v>
      </c>
    </row>
    <row r="58" spans="6:9" x14ac:dyDescent="0.35">
      <c r="F58" s="68" t="s">
        <v>581</v>
      </c>
      <c r="G58" s="69">
        <v>1</v>
      </c>
      <c r="H58" s="69" t="s">
        <v>582</v>
      </c>
      <c r="I58" s="68" t="s">
        <v>583</v>
      </c>
    </row>
    <row r="59" spans="6:9" x14ac:dyDescent="0.35">
      <c r="F59" s="63" t="s">
        <v>584</v>
      </c>
      <c r="G59" s="62">
        <v>1</v>
      </c>
      <c r="H59" s="62" t="s">
        <v>585</v>
      </c>
      <c r="I59" s="68" t="s">
        <v>539</v>
      </c>
    </row>
    <row r="60" spans="6:9" x14ac:dyDescent="0.35">
      <c r="F60" s="68" t="s">
        <v>586</v>
      </c>
      <c r="G60" s="69">
        <v>1</v>
      </c>
      <c r="H60" s="69" t="s">
        <v>587</v>
      </c>
      <c r="I60" s="63" t="s">
        <v>450</v>
      </c>
    </row>
    <row r="61" spans="6:9" x14ac:dyDescent="0.35">
      <c r="F61" s="68" t="s">
        <v>588</v>
      </c>
      <c r="G61" s="69">
        <v>1</v>
      </c>
      <c r="H61" s="69" t="s">
        <v>589</v>
      </c>
      <c r="I61" s="63" t="s">
        <v>452</v>
      </c>
    </row>
    <row r="62" spans="6:9" x14ac:dyDescent="0.35">
      <c r="F62" s="68" t="s">
        <v>590</v>
      </c>
      <c r="G62" s="69">
        <v>1</v>
      </c>
      <c r="H62" s="69" t="s">
        <v>591</v>
      </c>
      <c r="I62" s="63" t="s">
        <v>592</v>
      </c>
    </row>
    <row r="63" spans="6:9" x14ac:dyDescent="0.35">
      <c r="F63" s="68" t="s">
        <v>593</v>
      </c>
      <c r="G63" s="69">
        <v>1</v>
      </c>
      <c r="H63" s="69" t="s">
        <v>594</v>
      </c>
      <c r="I63" s="63" t="s">
        <v>595</v>
      </c>
    </row>
    <row r="64" spans="6:9" x14ac:dyDescent="0.35">
      <c r="F64" s="68" t="s">
        <v>596</v>
      </c>
      <c r="G64" s="69">
        <v>1</v>
      </c>
      <c r="H64" s="69" t="s">
        <v>597</v>
      </c>
      <c r="I64" s="63" t="s">
        <v>455</v>
      </c>
    </row>
    <row r="65" spans="6:9" x14ac:dyDescent="0.35">
      <c r="F65" s="68" t="s">
        <v>598</v>
      </c>
      <c r="G65" s="69">
        <v>1</v>
      </c>
      <c r="H65" s="69" t="s">
        <v>599</v>
      </c>
      <c r="I65" s="63" t="s">
        <v>458</v>
      </c>
    </row>
    <row r="66" spans="6:9" x14ac:dyDescent="0.35">
      <c r="F66" s="70" t="s">
        <v>600</v>
      </c>
      <c r="G66" s="71">
        <v>3</v>
      </c>
      <c r="H66" s="71" t="s">
        <v>601</v>
      </c>
      <c r="I66" s="70" t="s">
        <v>542</v>
      </c>
    </row>
    <row r="67" spans="6:9" x14ac:dyDescent="0.35">
      <c r="F67" s="68" t="s">
        <v>602</v>
      </c>
      <c r="G67" s="69">
        <v>3</v>
      </c>
      <c r="H67" s="69" t="s">
        <v>603</v>
      </c>
      <c r="I67" s="63" t="s">
        <v>604</v>
      </c>
    </row>
    <row r="68" spans="6:9" x14ac:dyDescent="0.35">
      <c r="F68" s="68" t="s">
        <v>605</v>
      </c>
      <c r="G68" s="69">
        <v>2</v>
      </c>
      <c r="H68" s="69" t="s">
        <v>606</v>
      </c>
      <c r="I68" s="63" t="s">
        <v>607</v>
      </c>
    </row>
    <row r="69" spans="6:9" x14ac:dyDescent="0.35">
      <c r="F69" s="63" t="s">
        <v>608</v>
      </c>
      <c r="G69" s="69">
        <v>1</v>
      </c>
      <c r="H69" s="62" t="s">
        <v>609</v>
      </c>
      <c r="I69" s="63" t="s">
        <v>610</v>
      </c>
    </row>
    <row r="70" spans="6:9" x14ac:dyDescent="0.35">
      <c r="F70" s="63" t="s">
        <v>611</v>
      </c>
      <c r="G70" s="69">
        <v>1</v>
      </c>
      <c r="H70" s="62" t="s">
        <v>612</v>
      </c>
      <c r="I70" s="63" t="s">
        <v>613</v>
      </c>
    </row>
    <row r="71" spans="6:9" x14ac:dyDescent="0.35">
      <c r="F71" s="63" t="s">
        <v>614</v>
      </c>
      <c r="G71" s="69">
        <v>3</v>
      </c>
      <c r="H71" s="62" t="s">
        <v>615</v>
      </c>
      <c r="I71" s="63" t="s">
        <v>616</v>
      </c>
    </row>
    <row r="72" spans="6:9" x14ac:dyDescent="0.35">
      <c r="F72" s="75" t="s">
        <v>617</v>
      </c>
      <c r="G72" s="76">
        <v>1</v>
      </c>
      <c r="H72" s="76" t="s">
        <v>618</v>
      </c>
      <c r="I72" s="75" t="s">
        <v>619</v>
      </c>
    </row>
    <row r="73" spans="6:9" x14ac:dyDescent="0.35">
      <c r="F73" s="75" t="s">
        <v>620</v>
      </c>
      <c r="G73" s="76">
        <v>2</v>
      </c>
      <c r="H73" s="76" t="s">
        <v>618</v>
      </c>
      <c r="I73" s="75" t="s">
        <v>621</v>
      </c>
    </row>
    <row r="74" spans="6:9" x14ac:dyDescent="0.35">
      <c r="F74" s="63" t="s">
        <v>622</v>
      </c>
      <c r="G74" s="62">
        <v>1</v>
      </c>
      <c r="H74" s="62" t="s">
        <v>623</v>
      </c>
      <c r="I74" s="63" t="s">
        <v>624</v>
      </c>
    </row>
    <row r="75" spans="6:9" x14ac:dyDescent="0.35">
      <c r="F75" s="63" t="s">
        <v>625</v>
      </c>
      <c r="G75" s="62">
        <v>1</v>
      </c>
      <c r="H75" s="62" t="s">
        <v>626</v>
      </c>
      <c r="I75" s="63" t="s">
        <v>627</v>
      </c>
    </row>
    <row r="76" spans="6:9" x14ac:dyDescent="0.35">
      <c r="F76" s="61" t="s">
        <v>628</v>
      </c>
      <c r="G76" s="77">
        <v>1</v>
      </c>
      <c r="H76" s="77" t="s">
        <v>629</v>
      </c>
      <c r="I76" s="68" t="s">
        <v>630</v>
      </c>
    </row>
    <row r="77" spans="6:9" x14ac:dyDescent="0.35">
      <c r="F77" s="63" t="s">
        <v>631</v>
      </c>
      <c r="G77" s="62">
        <v>1</v>
      </c>
      <c r="H77" s="62" t="s">
        <v>632</v>
      </c>
      <c r="I77" s="63" t="s">
        <v>633</v>
      </c>
    </row>
    <row r="78" spans="6:9" x14ac:dyDescent="0.35">
      <c r="F78" s="61" t="s">
        <v>634</v>
      </c>
      <c r="G78" s="77">
        <v>1</v>
      </c>
      <c r="H78" s="77" t="s">
        <v>635</v>
      </c>
      <c r="I78" s="63" t="s">
        <v>636</v>
      </c>
    </row>
    <row r="79" spans="6:9" x14ac:dyDescent="0.35">
      <c r="F79" s="79" t="s">
        <v>637</v>
      </c>
      <c r="G79" s="80">
        <v>1</v>
      </c>
      <c r="H79" s="80" t="s">
        <v>638</v>
      </c>
      <c r="I79" s="81" t="s">
        <v>112</v>
      </c>
    </row>
    <row r="80" spans="6:9" x14ac:dyDescent="0.35">
      <c r="F80" s="63" t="s">
        <v>396</v>
      </c>
      <c r="G80" s="62" t="s">
        <v>396</v>
      </c>
      <c r="H80" s="62" t="s">
        <v>396</v>
      </c>
      <c r="I80" s="63" t="s">
        <v>639</v>
      </c>
    </row>
    <row r="81" spans="6:9" x14ac:dyDescent="0.35">
      <c r="F81" s="63" t="s">
        <v>396</v>
      </c>
      <c r="G81" s="62" t="s">
        <v>396</v>
      </c>
      <c r="H81" s="62" t="s">
        <v>396</v>
      </c>
      <c r="I81" s="63" t="s">
        <v>461</v>
      </c>
    </row>
    <row r="82" spans="6:9" x14ac:dyDescent="0.35">
      <c r="F82" s="63" t="s">
        <v>396</v>
      </c>
      <c r="G82" s="62" t="s">
        <v>396</v>
      </c>
      <c r="H82" s="62" t="s">
        <v>396</v>
      </c>
      <c r="I82" s="63" t="s">
        <v>464</v>
      </c>
    </row>
    <row r="83" spans="6:9" x14ac:dyDescent="0.35">
      <c r="F83" s="68" t="s">
        <v>640</v>
      </c>
      <c r="G83" s="69">
        <v>1</v>
      </c>
      <c r="H83" s="69" t="s">
        <v>641</v>
      </c>
      <c r="I83" s="68" t="s">
        <v>467</v>
      </c>
    </row>
    <row r="84" spans="6:9" x14ac:dyDescent="0.35">
      <c r="F84" s="68" t="s">
        <v>642</v>
      </c>
      <c r="G84" s="69">
        <v>1</v>
      </c>
      <c r="H84" s="69" t="s">
        <v>643</v>
      </c>
      <c r="I84" s="68" t="s">
        <v>470</v>
      </c>
    </row>
    <row r="85" spans="6:9" x14ac:dyDescent="0.35">
      <c r="F85" s="68" t="s">
        <v>644</v>
      </c>
      <c r="G85" s="69">
        <v>1</v>
      </c>
      <c r="H85" s="69" t="s">
        <v>645</v>
      </c>
      <c r="I85" s="68" t="s">
        <v>473</v>
      </c>
    </row>
    <row r="86" spans="6:9" x14ac:dyDescent="0.35">
      <c r="F86" s="68" t="s">
        <v>646</v>
      </c>
      <c r="G86" s="69">
        <v>1</v>
      </c>
      <c r="H86" s="69" t="s">
        <v>647</v>
      </c>
      <c r="I86" s="68" t="s">
        <v>476</v>
      </c>
    </row>
    <row r="87" spans="6:9" x14ac:dyDescent="0.35">
      <c r="F87" s="68" t="s">
        <v>648</v>
      </c>
      <c r="G87" s="69">
        <v>1</v>
      </c>
      <c r="H87" s="69" t="s">
        <v>649</v>
      </c>
      <c r="I87" s="68" t="s">
        <v>479</v>
      </c>
    </row>
    <row r="88" spans="6:9" x14ac:dyDescent="0.35">
      <c r="F88" s="64" t="s">
        <v>650</v>
      </c>
      <c r="G88" s="66">
        <v>1</v>
      </c>
      <c r="H88" s="66" t="s">
        <v>651</v>
      </c>
      <c r="I88" s="64" t="s">
        <v>546</v>
      </c>
    </row>
    <row r="89" spans="6:9" x14ac:dyDescent="0.35">
      <c r="F89" s="68" t="s">
        <v>652</v>
      </c>
      <c r="G89" s="69">
        <v>1</v>
      </c>
      <c r="H89" s="69" t="s">
        <v>653</v>
      </c>
      <c r="I89" s="68" t="s">
        <v>482</v>
      </c>
    </row>
    <row r="90" spans="6:9" x14ac:dyDescent="0.35">
      <c r="F90" s="68" t="s">
        <v>654</v>
      </c>
      <c r="G90" s="69">
        <v>1</v>
      </c>
      <c r="H90" s="69" t="s">
        <v>655</v>
      </c>
      <c r="I90" s="68" t="s">
        <v>485</v>
      </c>
    </row>
    <row r="91" spans="6:9" x14ac:dyDescent="0.35">
      <c r="F91" s="68" t="s">
        <v>656</v>
      </c>
      <c r="G91" s="69">
        <v>1</v>
      </c>
      <c r="H91" s="69" t="s">
        <v>657</v>
      </c>
      <c r="I91" s="68" t="s">
        <v>488</v>
      </c>
    </row>
    <row r="92" spans="6:9" x14ac:dyDescent="0.35">
      <c r="F92" s="68" t="s">
        <v>658</v>
      </c>
      <c r="G92" s="69">
        <v>1</v>
      </c>
      <c r="H92" s="69" t="s">
        <v>659</v>
      </c>
      <c r="I92" s="68" t="s">
        <v>491</v>
      </c>
    </row>
    <row r="93" spans="6:9" x14ac:dyDescent="0.35">
      <c r="F93" s="68" t="s">
        <v>660</v>
      </c>
      <c r="G93" s="69">
        <v>1</v>
      </c>
      <c r="H93" s="69" t="s">
        <v>661</v>
      </c>
      <c r="I93" s="68" t="s">
        <v>494</v>
      </c>
    </row>
    <row r="94" spans="6:9" x14ac:dyDescent="0.35">
      <c r="F94" s="64" t="s">
        <v>662</v>
      </c>
      <c r="G94" s="66">
        <v>1</v>
      </c>
      <c r="H94" s="66" t="s">
        <v>663</v>
      </c>
      <c r="I94" s="64" t="s">
        <v>549</v>
      </c>
    </row>
    <row r="95" spans="6:9" x14ac:dyDescent="0.35">
      <c r="F95" s="68" t="s">
        <v>664</v>
      </c>
      <c r="G95" s="69">
        <v>2</v>
      </c>
      <c r="H95" s="69" t="s">
        <v>663</v>
      </c>
      <c r="I95" s="68" t="s">
        <v>497</v>
      </c>
    </row>
    <row r="96" spans="6:9" x14ac:dyDescent="0.35">
      <c r="F96" s="68" t="s">
        <v>665</v>
      </c>
      <c r="G96" s="69">
        <v>1</v>
      </c>
      <c r="H96" s="69" t="s">
        <v>666</v>
      </c>
      <c r="I96" s="68" t="s">
        <v>501</v>
      </c>
    </row>
    <row r="97" spans="6:9" x14ac:dyDescent="0.35">
      <c r="F97" s="63" t="s">
        <v>396</v>
      </c>
      <c r="G97" s="62" t="s">
        <v>396</v>
      </c>
      <c r="H97" s="62" t="s">
        <v>396</v>
      </c>
      <c r="I97" s="63" t="s">
        <v>505</v>
      </c>
    </row>
    <row r="98" spans="6:9" x14ac:dyDescent="0.35">
      <c r="F98" s="61" t="s">
        <v>667</v>
      </c>
      <c r="G98" s="77">
        <v>1</v>
      </c>
      <c r="H98" s="77" t="s">
        <v>668</v>
      </c>
      <c r="I98" s="61" t="s">
        <v>509</v>
      </c>
    </row>
    <row r="99" spans="6:9" x14ac:dyDescent="0.35">
      <c r="F99" s="61" t="s">
        <v>669</v>
      </c>
      <c r="G99" s="77">
        <v>1</v>
      </c>
      <c r="H99" s="77" t="s">
        <v>670</v>
      </c>
      <c r="I99" s="61" t="s">
        <v>512</v>
      </c>
    </row>
    <row r="100" spans="6:9" x14ac:dyDescent="0.35">
      <c r="F100" s="61" t="s">
        <v>671</v>
      </c>
      <c r="G100" s="77">
        <v>1</v>
      </c>
      <c r="H100" s="77" t="s">
        <v>672</v>
      </c>
      <c r="I100" s="61" t="s">
        <v>515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SharedWithUsers xmlns="ba69df13-0c3c-4942-8695-6ca01564010c">
      <UserInfo>
        <DisplayName/>
        <AccountId xsi:nil="true"/>
        <AccountType/>
      </UserInfo>
    </SharedWithUsers>
    <lcf76f155ced4ddcb4097134ff3c332f xmlns="1f4c0b20-2c14-4291-851e-36bd297de4e2">
      <Terms xmlns="http://schemas.microsoft.com/office/infopath/2007/PartnerControls"/>
    </lcf76f155ced4ddcb4097134ff3c332f>
    <TaxCatchAll xmlns="ba69df13-0c3c-4942-8695-6ca01564010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058b0421-3d9b-4d43-8840-b275eef407cc"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9aca0916fb5ce651cff254d430907d03">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2b202ca47981c8aaace7953c9e0b9a32"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EA46AD-3B0C-43AF-8B97-A006114E3BD9}">
  <ds:schemaRefs>
    <ds:schemaRef ds:uri="http://schemas.microsoft.com/office/2006/metadata/properties"/>
    <ds:schemaRef ds:uri="http://purl.org/dc/terms/"/>
    <ds:schemaRef ds:uri="http://purl.org/dc/dcmitype/"/>
    <ds:schemaRef ds:uri="http://schemas.microsoft.com/sharepoint/v4"/>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ba69df13-0c3c-4942-8695-6ca01564010c"/>
    <ds:schemaRef ds:uri="1f4c0b20-2c14-4291-851e-36bd297de4e2"/>
    <ds:schemaRef ds:uri="http://www.w3.org/XML/1998/namespace"/>
  </ds:schemaRefs>
</ds:datastoreItem>
</file>

<file path=customXml/itemProps2.xml><?xml version="1.0" encoding="utf-8"?>
<ds:datastoreItem xmlns:ds="http://schemas.openxmlformats.org/officeDocument/2006/customXml" ds:itemID="{DC9ADE96-26BD-449C-A02B-2B368A59CADD}">
  <ds:schemaRefs>
    <ds:schemaRef ds:uri="http://schemas.microsoft.com/sharepoint/v3/contenttype/forms"/>
  </ds:schemaRefs>
</ds:datastoreItem>
</file>

<file path=customXml/itemProps3.xml><?xml version="1.0" encoding="utf-8"?>
<ds:datastoreItem xmlns:ds="http://schemas.openxmlformats.org/officeDocument/2006/customXml" ds:itemID="{D82427EF-62BA-4514-98AE-3EF5406B92DA}">
  <ds:schemaRefs>
    <ds:schemaRef ds:uri="Microsoft.SharePoint.Taxonomy.ContentTypeSync"/>
  </ds:schemaRefs>
</ds:datastoreItem>
</file>

<file path=customXml/itemProps4.xml><?xml version="1.0" encoding="utf-8"?>
<ds:datastoreItem xmlns:ds="http://schemas.openxmlformats.org/officeDocument/2006/customXml" ds:itemID="{CA076CE3-8416-465C-82EC-2D5C93414A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TransEnrPlan BEN TEMPLATE</vt:lpstr>
      <vt:lpstr>BEd Pri TransEnrPlan OUA</vt:lpstr>
      <vt:lpstr>Primary Trans Data</vt:lpstr>
      <vt:lpstr>BEN TransHandbook</vt:lpstr>
      <vt:lpstr>OUA TransHandbook</vt:lpstr>
      <vt:lpstr>'BEd Pri TransEnrPlan OUA'!Print_Area</vt:lpstr>
      <vt:lpstr>'TransEnrPlan BEN 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Emma Balaam</cp:lastModifiedBy>
  <cp:revision/>
  <dcterms:created xsi:type="dcterms:W3CDTF">2025-06-12T02:40:55Z</dcterms:created>
  <dcterms:modified xsi:type="dcterms:W3CDTF">2025-10-13T08:14:22Z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0x01010005C8DE81E864C04FBD5CF16ED44542C5</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