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233306K\Downloads\"/>
    </mc:Choice>
  </mc:AlternateContent>
  <xr:revisionPtr revIDLastSave="0" documentId="13_ncr:1_{908E0E20-234E-49EA-BF5F-6319FF35B3BD}" xr6:coauthVersionLast="47" xr6:coauthVersionMax="47" xr10:uidLastSave="{00000000-0000-0000-0000-000000000000}"/>
  <workbookProtection workbookAlgorithmName="SHA-512" workbookHashValue="cnljc5NCzXhceblCqyUilx12VXHk9UQ2WvYc4PMZw/vjTnVxjHnMtwpDJrwpomgyNEtvWUN8+yEDyEPyN4XDhg==" workbookSaltValue="pJq+xia0Zno1jjmsynwGrg==" workbookSpinCount="100000" lockStructure="1"/>
  <bookViews>
    <workbookView xWindow="-28920" yWindow="1725" windowWidth="29040" windowHeight="15720" firstSheet="1" activeTab="1" xr2:uid="{7A45AD3A-AE41-47E0-AC1C-66694ACB2159}"/>
  </bookViews>
  <sheets>
    <sheet name="TransEnrPlan BEN TEMPLATE" sheetId="4" state="hidden" r:id="rId1"/>
    <sheet name="BEd ECE TransEnrPlan OUA" sheetId="6" r:id="rId2"/>
    <sheet name="ECE Trans Data" sheetId="2" state="hidden" r:id="rId3"/>
    <sheet name="BEN TransHandbook" sheetId="3" state="hidden" r:id="rId4"/>
    <sheet name="OUA TransHandbook" sheetId="5" state="hidden" r:id="rId5"/>
  </sheets>
  <definedNames>
    <definedName name="_xlnm._FilterDatabase" localSheetId="3" hidden="1">'BEN TransHandbook'!$A$8:$BA$185</definedName>
    <definedName name="_xlnm.Print_Area" localSheetId="1">'BEd ECE TransEnrPlan OUA'!$B$3:$R$74</definedName>
    <definedName name="_xlnm.Print_Area" localSheetId="0">'TransEnrPlan BEN TEMPLATE'!$B$3:$P$74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6" l="1"/>
  <c r="D5" i="6"/>
  <c r="D6" i="6"/>
  <c r="G2" i="4"/>
  <c r="H2" i="4" s="1"/>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D5" i="4"/>
  <c r="D6" i="4"/>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Q127" i="2"/>
  <c r="Q126" i="2"/>
  <c r="J127" i="2"/>
  <c r="J126" i="2"/>
  <c r="B162" i="2"/>
  <c r="B161" i="2"/>
  <c r="B160" i="2"/>
  <c r="B159" i="2"/>
  <c r="B158" i="2"/>
  <c r="B157" i="2"/>
  <c r="B156" i="2"/>
  <c r="B154" i="2"/>
  <c r="B155" i="2"/>
  <c r="B152" i="2"/>
  <c r="B153" i="2"/>
  <c r="B151" i="2"/>
  <c r="B150" i="2"/>
  <c r="B148" i="2"/>
  <c r="B149" i="2"/>
  <c r="B147" i="2"/>
  <c r="B146" i="2"/>
  <c r="B144" i="2"/>
  <c r="B145" i="2"/>
  <c r="B143" i="2"/>
  <c r="B142" i="2"/>
  <c r="B141" i="2"/>
  <c r="B140" i="2"/>
  <c r="B139" i="2"/>
  <c r="B138" i="2"/>
  <c r="B137" i="2"/>
  <c r="B136" i="2"/>
  <c r="B135" i="2"/>
  <c r="B134" i="2"/>
  <c r="Q11" i="2"/>
  <c r="J11" i="2"/>
  <c r="Q10" i="2"/>
  <c r="J10" i="2"/>
  <c r="J12" i="2" s="1"/>
  <c r="E13" i="4"/>
  <c r="B47" i="4"/>
  <c r="E30" i="4"/>
  <c r="B45" i="4"/>
  <c r="E34" i="4"/>
  <c r="E40" i="4"/>
  <c r="B15" i="4"/>
  <c r="B26" i="4"/>
  <c r="B17" i="4"/>
  <c r="B43" i="4"/>
  <c r="E51" i="4"/>
  <c r="B66" i="4"/>
  <c r="B36" i="4"/>
  <c r="E19" i="4"/>
  <c r="E53" i="4"/>
  <c r="E28" i="4"/>
  <c r="B51" i="4"/>
  <c r="B32" i="4"/>
  <c r="B60" i="4"/>
  <c r="B68" i="4"/>
  <c r="B34" i="4"/>
  <c r="B53" i="4"/>
  <c r="E55" i="4"/>
  <c r="B21" i="4"/>
  <c r="E66" i="4"/>
  <c r="B30" i="4"/>
  <c r="E57" i="4"/>
  <c r="E38" i="4"/>
  <c r="B55" i="4"/>
  <c r="E21" i="4"/>
  <c r="B19" i="4"/>
  <c r="E45" i="4"/>
  <c r="E15" i="4"/>
  <c r="B40" i="4"/>
  <c r="B64" i="4"/>
  <c r="E26" i="4"/>
  <c r="E62" i="4"/>
  <c r="E49" i="4"/>
  <c r="B57" i="4"/>
  <c r="B23" i="4"/>
  <c r="E47" i="4"/>
  <c r="E68" i="4"/>
  <c r="B28" i="4"/>
  <c r="E23" i="4"/>
  <c r="E17" i="4"/>
  <c r="B49" i="4"/>
  <c r="B62" i="4"/>
  <c r="E43" i="4"/>
  <c r="E36" i="4"/>
  <c r="B11" i="4"/>
  <c r="E9" i="4"/>
  <c r="E60" i="4"/>
  <c r="E64" i="4"/>
  <c r="B38" i="4"/>
  <c r="E32" i="4"/>
  <c r="B13" i="4"/>
  <c r="E11" i="4"/>
  <c r="B9" i="4"/>
  <c r="L21" i="4" l="1"/>
  <c r="L51" i="4"/>
  <c r="L68" i="4"/>
  <c r="L49" i="4"/>
  <c r="L30" i="4"/>
  <c r="L11" i="4"/>
  <c r="L40" i="4"/>
  <c r="L57" i="4"/>
  <c r="L34" i="4"/>
  <c r="L38" i="4"/>
  <c r="L45" i="4"/>
  <c r="L62" i="4"/>
  <c r="L9" i="4"/>
  <c r="L64" i="4"/>
  <c r="L15" i="4"/>
  <c r="L36" i="4"/>
  <c r="L23" i="4"/>
  <c r="L43" i="4"/>
  <c r="L28" i="4"/>
  <c r="L26" i="4"/>
  <c r="L32" i="4"/>
  <c r="L47" i="4"/>
  <c r="L55" i="4"/>
  <c r="L66" i="4"/>
  <c r="L60" i="4"/>
  <c r="L17" i="4"/>
  <c r="L19" i="4"/>
  <c r="L13" i="4"/>
  <c r="L53" i="4"/>
  <c r="K9" i="4"/>
  <c r="F67" i="4"/>
  <c r="F65" i="4"/>
  <c r="F64" i="4"/>
  <c r="F63" i="4"/>
  <c r="F61" i="4"/>
  <c r="F56" i="4"/>
  <c r="F54" i="4"/>
  <c r="F52" i="4"/>
  <c r="F50" i="4"/>
  <c r="F48" i="4"/>
  <c r="F46" i="4"/>
  <c r="F44" i="4"/>
  <c r="F39" i="4"/>
  <c r="F37" i="4"/>
  <c r="F35" i="4"/>
  <c r="F33" i="4"/>
  <c r="F31" i="4"/>
  <c r="F29" i="4"/>
  <c r="F27" i="4"/>
  <c r="F69" i="4"/>
  <c r="F58" i="4"/>
  <c r="F41" i="4"/>
  <c r="F24" i="4"/>
  <c r="F22" i="4"/>
  <c r="F20" i="4"/>
  <c r="F18" i="4"/>
  <c r="F16" i="4"/>
  <c r="F14" i="4"/>
  <c r="F10" i="4"/>
  <c r="F12" i="4"/>
  <c r="F9" i="4"/>
  <c r="F68" i="4"/>
  <c r="J60" i="4"/>
  <c r="K60" i="4"/>
  <c r="K62" i="4"/>
  <c r="J62" i="4"/>
  <c r="K68" i="4"/>
  <c r="J68" i="4"/>
  <c r="K66" i="4"/>
  <c r="J66" i="4"/>
  <c r="K64" i="4"/>
  <c r="J64" i="4"/>
  <c r="K57" i="4"/>
  <c r="J57" i="4"/>
  <c r="J43" i="4"/>
  <c r="K43" i="4"/>
  <c r="K49" i="4"/>
  <c r="J49" i="4"/>
  <c r="J55" i="4"/>
  <c r="K55" i="4"/>
  <c r="J51" i="4"/>
  <c r="K51" i="4"/>
  <c r="K47" i="4"/>
  <c r="J47" i="4"/>
  <c r="J53" i="4"/>
  <c r="K53" i="4"/>
  <c r="J45" i="4"/>
  <c r="K45" i="4"/>
  <c r="K32" i="4"/>
  <c r="J32" i="4"/>
  <c r="K40" i="4"/>
  <c r="J40" i="4"/>
  <c r="J26" i="4"/>
  <c r="K26" i="4"/>
  <c r="K38" i="4"/>
  <c r="J38" i="4"/>
  <c r="K30" i="4"/>
  <c r="J30" i="4"/>
  <c r="K34" i="4"/>
  <c r="J34" i="4"/>
  <c r="K28" i="4"/>
  <c r="J28" i="4"/>
  <c r="K36" i="4"/>
  <c r="J36" i="4"/>
  <c r="F60" i="4"/>
  <c r="F62" i="4"/>
  <c r="F66" i="4"/>
  <c r="F57" i="4"/>
  <c r="F43" i="4"/>
  <c r="F49" i="4"/>
  <c r="F55" i="4"/>
  <c r="F51" i="4"/>
  <c r="F47" i="4"/>
  <c r="F53" i="4"/>
  <c r="F45" i="4"/>
  <c r="F32" i="4"/>
  <c r="F40" i="4"/>
  <c r="F26" i="4"/>
  <c r="F38" i="4"/>
  <c r="F30" i="4"/>
  <c r="F34" i="4"/>
  <c r="F28" i="4"/>
  <c r="F36" i="4"/>
  <c r="C64" i="4"/>
  <c r="C62" i="4"/>
  <c r="C68" i="4"/>
  <c r="C60" i="4"/>
  <c r="C66" i="4"/>
  <c r="C51" i="4"/>
  <c r="C43" i="4"/>
  <c r="C55" i="4"/>
  <c r="C53" i="4"/>
  <c r="C57" i="4"/>
  <c r="C47" i="4"/>
  <c r="C49" i="4"/>
  <c r="C45" i="4"/>
  <c r="C28" i="4"/>
  <c r="C32" i="4"/>
  <c r="C36" i="4"/>
  <c r="C26" i="4"/>
  <c r="C34" i="4"/>
  <c r="C38" i="4"/>
  <c r="C30" i="4"/>
  <c r="C40" i="4"/>
  <c r="K23" i="4"/>
  <c r="J23" i="4"/>
  <c r="F23" i="4"/>
  <c r="K21" i="4"/>
  <c r="J21" i="4"/>
  <c r="F21" i="4"/>
  <c r="K19" i="4"/>
  <c r="J19" i="4"/>
  <c r="F19" i="4"/>
  <c r="K17" i="4"/>
  <c r="J17" i="4"/>
  <c r="F17" i="4"/>
  <c r="K15" i="4"/>
  <c r="J15" i="4"/>
  <c r="F15" i="4"/>
  <c r="K13" i="4"/>
  <c r="J13" i="4"/>
  <c r="F13" i="4"/>
  <c r="C23" i="4"/>
  <c r="C21" i="4"/>
  <c r="C19" i="4"/>
  <c r="C17" i="4"/>
  <c r="C15" i="4"/>
  <c r="C13" i="4"/>
  <c r="K11" i="4"/>
  <c r="J11" i="4"/>
  <c r="F11" i="4"/>
  <c r="C11" i="4"/>
  <c r="C9" i="4"/>
  <c r="J9" i="4"/>
  <c r="Q128" i="2"/>
  <c r="J128" i="2"/>
  <c r="Q12" i="2"/>
</calcChain>
</file>

<file path=xl/sharedStrings.xml><?xml version="1.0" encoding="utf-8"?>
<sst xmlns="http://schemas.openxmlformats.org/spreadsheetml/2006/main" count="3038" uniqueCount="710">
  <si>
    <r>
      <t>Curtin University</t>
    </r>
    <r>
      <rPr>
        <sz val="11"/>
        <color theme="0"/>
        <rFont val="Arial"/>
        <family val="2"/>
      </rPr>
      <t xml:space="preserve">
Faculty of Humanities</t>
    </r>
  </si>
  <si>
    <t>2026 Transitional Enrolment Planner</t>
  </si>
  <si>
    <t>Course:</t>
  </si>
  <si>
    <t>Course Progression Stage at the start of Semester 1 2026:</t>
  </si>
  <si>
    <r>
      <t>Please Note:</t>
    </r>
    <r>
      <rPr>
        <sz val="10"/>
        <color theme="1"/>
        <rFont val="Segoe UI"/>
        <family val="2"/>
      </rPr>
      <t xml:space="preserve"> </t>
    </r>
  </si>
  <si>
    <t>This planner can only be used by students who</t>
  </si>
  <si>
    <t>Credits to Complete:</t>
  </si>
  <si>
    <t>Stage 3 - You have passed EDEC2019 AND EDEC3016</t>
  </si>
  <si>
    <t>commenced study prior to 2026</t>
  </si>
  <si>
    <t>2026 Availabilities</t>
  </si>
  <si>
    <t>Progression</t>
  </si>
  <si>
    <t>How to use this transitional planner:</t>
  </si>
  <si>
    <t>Year 1</t>
  </si>
  <si>
    <t>Previous Units</t>
  </si>
  <si>
    <t>New Units</t>
  </si>
  <si>
    <t>Your Progress</t>
  </si>
  <si>
    <t>Sem 1</t>
  </si>
  <si>
    <t>Sem 2</t>
  </si>
  <si>
    <t>Notes</t>
  </si>
  <si>
    <t>1)</t>
  </si>
  <si>
    <r>
      <t xml:space="preserve">This planner will not be populated until you choose your </t>
    </r>
    <r>
      <rPr>
        <i/>
        <sz val="10"/>
        <color rgb="FFFF0000"/>
        <rFont val="Segoe UI"/>
        <family val="2"/>
      </rPr>
      <t>Course Progression Stage</t>
    </r>
    <r>
      <rPr>
        <sz val="10"/>
        <color rgb="FFFF0000"/>
        <rFont val="Segoe UI"/>
        <family val="2"/>
      </rPr>
      <t>.</t>
    </r>
  </si>
  <si>
    <r>
      <rPr>
        <i/>
        <sz val="10"/>
        <color theme="1"/>
        <rFont val="Segoe UI"/>
        <family val="2"/>
      </rPr>
      <t>Course Progression Stage</t>
    </r>
    <r>
      <rPr>
        <sz val="10"/>
        <color theme="1"/>
        <rFont val="Segoe UI"/>
        <family val="2"/>
      </rPr>
      <t xml:space="preserve"> is the point you will have reached in your studies </t>
    </r>
    <r>
      <rPr>
        <u/>
        <sz val="10"/>
        <color theme="1"/>
        <rFont val="Segoe UI"/>
        <family val="2"/>
      </rPr>
      <t>by the start of Semester 1 2026</t>
    </r>
    <r>
      <rPr>
        <sz val="10"/>
        <color theme="1"/>
        <rFont val="Segoe UI"/>
        <family val="2"/>
      </rPr>
      <t>.</t>
    </r>
  </si>
  <si>
    <r>
      <t xml:space="preserve">The </t>
    </r>
    <r>
      <rPr>
        <b/>
        <u/>
        <sz val="10"/>
        <color theme="1"/>
        <rFont val="Segoe UI"/>
        <family val="2"/>
      </rPr>
      <t>Course Progression Stages</t>
    </r>
    <r>
      <rPr>
        <sz val="10"/>
        <color theme="1"/>
        <rFont val="Segoe UI"/>
        <family val="2"/>
      </rPr>
      <t xml:space="preserve"> you can choose from are:</t>
    </r>
  </si>
  <si>
    <t>①</t>
  </si>
  <si>
    <t>You HAVE NOT YET successfully completed any of your Professional Experience units.</t>
  </si>
  <si>
    <t>②</t>
  </si>
  <si>
    <r>
      <rPr>
        <sz val="10"/>
        <color rgb="FF000000"/>
        <rFont val="Segoe UI"/>
        <family val="2"/>
      </rPr>
      <t xml:space="preserve">You have passed </t>
    </r>
    <r>
      <rPr>
        <b/>
        <sz val="10"/>
        <color rgb="FF000000"/>
        <rFont val="Segoe UI"/>
        <family val="2"/>
      </rPr>
      <t>EDEC2019 Early Childhood Prof Exp 1: Learning and Teaching in Junior Primary</t>
    </r>
    <r>
      <rPr>
        <sz val="10"/>
        <color rgb="FF000000"/>
        <rFont val="Segoe UI"/>
        <family val="2"/>
      </rPr>
      <t xml:space="preserve"> but NOT yet completed </t>
    </r>
    <r>
      <rPr>
        <b/>
        <sz val="10"/>
        <color rgb="FF000000"/>
        <rFont val="Segoe UI"/>
        <family val="2"/>
      </rPr>
      <t>EDEC3016  Early Childhood Prof Exp 2: Quality Frameworks in Early Learning Centres.</t>
    </r>
  </si>
  <si>
    <t>Year 2</t>
  </si>
  <si>
    <t>③</t>
  </si>
  <si>
    <r>
      <rPr>
        <sz val="10"/>
        <color rgb="FF000000"/>
        <rFont val="Segoe UI"/>
        <family val="2"/>
      </rPr>
      <t xml:space="preserve">You have passed </t>
    </r>
    <r>
      <rPr>
        <b/>
        <sz val="10"/>
        <color rgb="FF000000"/>
        <rFont val="Segoe UI"/>
        <family val="2"/>
      </rPr>
      <t>EDEC2019 Early Childhood Prof Exp 1: Learning and Teaching in Junior Primary</t>
    </r>
    <r>
      <rPr>
        <sz val="10"/>
        <color rgb="FF000000"/>
        <rFont val="Segoe UI"/>
        <family val="2"/>
      </rPr>
      <t xml:space="preserve"> AND </t>
    </r>
    <r>
      <rPr>
        <b/>
        <sz val="10"/>
        <color rgb="FF000000"/>
        <rFont val="Segoe UI"/>
        <family val="2"/>
      </rPr>
      <t>EDEC3016  Early Childhood Prof Exp 2: Quality Frameworks in Early Learning Centres.</t>
    </r>
  </si>
  <si>
    <t>2)</t>
  </si>
  <si>
    <t>The left-hand column shows the unit you should have completed based on when you commenced study. The right-hand column shows the unit that you should complete instead, from 2026, if you have not yet successfully completed the previous unit.</t>
  </si>
  <si>
    <t>3)</t>
  </si>
  <si>
    <t>Year 3</t>
  </si>
  <si>
    <t>4)</t>
  </si>
  <si>
    <t>This planner only shows unit availabilities for 2026.</t>
  </si>
  <si>
    <t xml:space="preserve">  </t>
  </si>
  <si>
    <t>indicates that the unit will be offered in that study period</t>
  </si>
  <si>
    <t>û</t>
  </si>
  <si>
    <t>indicates that the unit will no longer be offered in that study period</t>
  </si>
  <si>
    <t>Year 4</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</si>
  <si>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</si>
  <si>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If you have any queries about your course, please contact Curtin Connect.</t>
  </si>
  <si>
    <t>Curtin University is a trademark of Curtin University of Technology</t>
  </si>
  <si>
    <t>CRICOS Provider Code 00301J</t>
  </si>
  <si>
    <t>SP1</t>
  </si>
  <si>
    <t>SP2</t>
  </si>
  <si>
    <t>SP3</t>
  </si>
  <si>
    <t>SP4</t>
  </si>
  <si>
    <t>EDUC1022</t>
  </si>
  <si>
    <t>EDC135</t>
  </si>
  <si>
    <t>Child Development for Educators</t>
  </si>
  <si>
    <t>ü</t>
  </si>
  <si>
    <t>EDUC1020</t>
  </si>
  <si>
    <t>EDC105</t>
  </si>
  <si>
    <t>Teaching and Learning in the Digital World</t>
  </si>
  <si>
    <t>EDUC1018</t>
  </si>
  <si>
    <t>EDC163</t>
  </si>
  <si>
    <t>The Professional Educator: Developing Teacher Identity</t>
  </si>
  <si>
    <t>EDUC1038</t>
  </si>
  <si>
    <t>EDC181</t>
  </si>
  <si>
    <t>Communication Skills for Educators</t>
  </si>
  <si>
    <t>This unit replaced EDC163 in 2025</t>
  </si>
  <si>
    <t>EDUC1032</t>
  </si>
  <si>
    <t>EDC145</t>
  </si>
  <si>
    <t>The Numerate Educator</t>
  </si>
  <si>
    <t>EDUC1030</t>
  </si>
  <si>
    <t>EDC153</t>
  </si>
  <si>
    <t>Performing Arts for Educators</t>
  </si>
  <si>
    <t>EDUC1028</t>
  </si>
  <si>
    <t>EDC175</t>
  </si>
  <si>
    <t>Educators Inquiring About the World</t>
  </si>
  <si>
    <t>EDUC1024</t>
  </si>
  <si>
    <t>EDC121</t>
  </si>
  <si>
    <t>Introducing Language, Literacy and Literature for Educators</t>
  </si>
  <si>
    <t>EDUC1040</t>
  </si>
  <si>
    <t>English: The Early Years</t>
  </si>
  <si>
    <t>EDUC1026</t>
  </si>
  <si>
    <t>EDC140</t>
  </si>
  <si>
    <t>Exploring and Contesting Curriculum</t>
  </si>
  <si>
    <t>EDUC2006</t>
  </si>
  <si>
    <t>EDC245</t>
  </si>
  <si>
    <t>Learning Theories, Diversity and Differentiation</t>
  </si>
  <si>
    <t>EDEC3030</t>
  </si>
  <si>
    <t>Language Literacy and Literature for 3 to 5-year-olds</t>
  </si>
  <si>
    <t>This unit should be completed in Y3</t>
  </si>
  <si>
    <t>EDUC2008</t>
  </si>
  <si>
    <t>EDC235</t>
  </si>
  <si>
    <t>Teaching Language, Literacy and Literature in Junior Primary</t>
  </si>
  <si>
    <t>EDUC2002</t>
  </si>
  <si>
    <t>English: Teaching Reading and Writing</t>
  </si>
  <si>
    <t>EDEC2018</t>
  </si>
  <si>
    <t>EDE292</t>
  </si>
  <si>
    <t>Early Learning Through the Humanities and Social Sciences</t>
  </si>
  <si>
    <t>EDEC2022</t>
  </si>
  <si>
    <t>EDE255</t>
  </si>
  <si>
    <t>Engaging Children in Science</t>
  </si>
  <si>
    <t>EDEC2026</t>
  </si>
  <si>
    <t>EDE225</t>
  </si>
  <si>
    <t>Mathematics for the Early Years</t>
  </si>
  <si>
    <t>EDEC3028</t>
  </si>
  <si>
    <t>EDEC2020</t>
  </si>
  <si>
    <t>EDE220</t>
  </si>
  <si>
    <t>Early Childhood Prof Exp 1: Learning and Teaching in Junior Primary</t>
  </si>
  <si>
    <t>EDEC3032</t>
  </si>
  <si>
    <t>Early Childhood Prof Exp: Formal Learning Environments for 5 to 8-year-olds</t>
  </si>
  <si>
    <t>EDEC2028</t>
  </si>
  <si>
    <t>EDE260</t>
  </si>
  <si>
    <t>Health and Physical Education in Early Childhood</t>
  </si>
  <si>
    <t>PLEASE NOTE: This unit will now be offered in SP1 &amp; SP3</t>
  </si>
  <si>
    <t>EDEC2024</t>
  </si>
  <si>
    <t>EDE252</t>
  </si>
  <si>
    <t>Visual and Media Arts for Early Childhood</t>
  </si>
  <si>
    <t>EDEC3023</t>
  </si>
  <si>
    <t>EDE323</t>
  </si>
  <si>
    <t>Mathematics during the First Five Years of Life</t>
  </si>
  <si>
    <t>EDEC2032</t>
  </si>
  <si>
    <t>This unit should be completed in Y2</t>
  </si>
  <si>
    <t>INED3002</t>
  </si>
  <si>
    <t>EDC370</t>
  </si>
  <si>
    <t>Indigenous Australian Education</t>
  </si>
  <si>
    <t>EDEC3025</t>
  </si>
  <si>
    <t>EDE355</t>
  </si>
  <si>
    <t>Early Childhood Literacies</t>
  </si>
  <si>
    <t>EDEC2030</t>
  </si>
  <si>
    <t>Literacies for Young Children: Birth to 4-year-olds</t>
  </si>
  <si>
    <t>EDEC3017</t>
  </si>
  <si>
    <t>EDE360</t>
  </si>
  <si>
    <t>Early Childhood Prof Exp 2: Quality Frameworks in Early Learn Centres</t>
  </si>
  <si>
    <t>EDEC2034</t>
  </si>
  <si>
    <t>Early Childhood Prof Exp: Learning Environments for Birth to 4-year-olds</t>
  </si>
  <si>
    <t>EDEC3019</t>
  </si>
  <si>
    <t>EDE310</t>
  </si>
  <si>
    <t>Early Childhood Prof Exp 3: Kindergarten to Pre-primary Learning Environs</t>
  </si>
  <si>
    <t>Early Childhood Prof Exp: Learning Environments for 3 to 5-year-olds</t>
  </si>
  <si>
    <t>EDEC3021</t>
  </si>
  <si>
    <t>EDE345</t>
  </si>
  <si>
    <t>Leadership in Early Childhood Education</t>
  </si>
  <si>
    <t>PLEASE NOTE: This unit will now be offered in SP2 &amp; SP4</t>
  </si>
  <si>
    <t>Option</t>
  </si>
  <si>
    <t>Choose an Option</t>
  </si>
  <si>
    <t>You should select an Option in Y2</t>
  </si>
  <si>
    <t>EDEC3006</t>
  </si>
  <si>
    <t>EDE392</t>
  </si>
  <si>
    <t>Pedagogical Contexts for Play</t>
  </si>
  <si>
    <t>EDEC4007</t>
  </si>
  <si>
    <t>EDE413</t>
  </si>
  <si>
    <t>Social Justice and Diversity in Early Childhood</t>
  </si>
  <si>
    <t>EDEC4005</t>
  </si>
  <si>
    <t>EDE425</t>
  </si>
  <si>
    <t>Curriculum Integration and Differentiation</t>
  </si>
  <si>
    <t>EDUC4050</t>
  </si>
  <si>
    <t>EDC445</t>
  </si>
  <si>
    <t>The Professional Educator: Transition to the Profession</t>
  </si>
  <si>
    <t>EDUC4041</t>
  </si>
  <si>
    <t>EDC450</t>
  </si>
  <si>
    <t>Professional Experience 4: The Internship</t>
  </si>
  <si>
    <t>Course versions</t>
  </si>
  <si>
    <t>Course Progression Stages (if required)</t>
  </si>
  <si>
    <t>BEN Course:</t>
  </si>
  <si>
    <t>Bachelor of Education (Early Childhood Education)</t>
  </si>
  <si>
    <t>B-EDECv2</t>
  </si>
  <si>
    <t>Old structure up until 2024</t>
  </si>
  <si>
    <t>Please choose the option that applies to you</t>
  </si>
  <si>
    <t>Start</t>
  </si>
  <si>
    <t>Table_BENTransStg1</t>
  </si>
  <si>
    <t>800 credit points required</t>
  </si>
  <si>
    <t>B-EDECv3</t>
  </si>
  <si>
    <t>Structure effective 01/01/2025 to 31/12/2025</t>
  </si>
  <si>
    <t>Stage 1 - You have not completed any Prof Exp units.</t>
  </si>
  <si>
    <t>Stg1</t>
  </si>
  <si>
    <t>Table_BENTransStg2</t>
  </si>
  <si>
    <t>B-EDECv4</t>
  </si>
  <si>
    <t>New structure effective 01/01/2026</t>
  </si>
  <si>
    <t>Stage 2 - You have passed EDEC2019 but not EDEC3016</t>
  </si>
  <si>
    <t>Stg2</t>
  </si>
  <si>
    <t>have successfully completed EDEC2019 and were planning</t>
  </si>
  <si>
    <t>Stg3</t>
  </si>
  <si>
    <t>Table_BENTransStg3</t>
  </si>
  <si>
    <t>Standard Bentley Transitional Data</t>
  </si>
  <si>
    <t>Credits of Core Units</t>
  </si>
  <si>
    <t>Credits of Option Units</t>
  </si>
  <si>
    <t>Total Credits Required to Complete</t>
  </si>
  <si>
    <t>BENStg1</t>
  </si>
  <si>
    <t>Stage 1</t>
  </si>
  <si>
    <t>Existing Bentley Course Structure/Sequence</t>
  </si>
  <si>
    <t>Unit replacements (in Student Study Plans) for New Bentley Course Structure</t>
  </si>
  <si>
    <t>Formula</t>
  </si>
  <si>
    <t>BEN Sort ID</t>
  </si>
  <si>
    <t>OSeq</t>
  </si>
  <si>
    <t>OYr</t>
  </si>
  <si>
    <t>Old 
BEN UDC</t>
  </si>
  <si>
    <t>Old Ver</t>
  </si>
  <si>
    <t>Old Title</t>
  </si>
  <si>
    <t>Column1</t>
  </si>
  <si>
    <t>Old Credits</t>
  </si>
  <si>
    <t>NSeq</t>
  </si>
  <si>
    <t>NYear</t>
  </si>
  <si>
    <t>New 
BEN UDC</t>
  </si>
  <si>
    <t>New Ver</t>
  </si>
  <si>
    <t>New Title</t>
  </si>
  <si>
    <t>Column2</t>
  </si>
  <si>
    <t>New Credits</t>
  </si>
  <si>
    <t>Unit change Notes</t>
  </si>
  <si>
    <t>Requisite Notes</t>
  </si>
  <si>
    <t>Availabilities Notes</t>
  </si>
  <si>
    <t>S1</t>
  </si>
  <si>
    <t>S2</t>
  </si>
  <si>
    <t>EDUC1017</t>
  </si>
  <si>
    <t>The Professional Educator: Developing Teacher Identity (deact 31/12/2024)</t>
  </si>
  <si>
    <t>EDUC1033.1</t>
  </si>
  <si>
    <t>Replaced EDUC1017 with new common unit from 2025</t>
  </si>
  <si>
    <r>
      <t xml:space="preserve">You ARE ready to enrol* into </t>
    </r>
    <r>
      <rPr>
        <b/>
        <sz val="10"/>
        <color theme="1"/>
        <rFont val="Segoe UI"/>
        <family val="2"/>
      </rPr>
      <t>EDEC3016 Early Childhood Prof Exp 2: Quality Frameworks in Early Learning Centres</t>
    </r>
    <r>
      <rPr>
        <sz val="10"/>
        <color theme="1"/>
        <rFont val="Segoe UI"/>
        <family val="2"/>
      </rPr>
      <t xml:space="preserve"> in Semester 1 2026
OR
You have already </t>
    </r>
  </si>
  <si>
    <t>EDUC1019</t>
  </si>
  <si>
    <t>EDUC1021</t>
  </si>
  <si>
    <t>EDUC1023</t>
  </si>
  <si>
    <t>EDUC1039</t>
  </si>
  <si>
    <t>Replace EDUC1023 with new unit (common with B-EDPR)</t>
  </si>
  <si>
    <t>New unit is equivalent to old</t>
  </si>
  <si>
    <t>EDUC1031</t>
  </si>
  <si>
    <t>EDUC1031.1</t>
  </si>
  <si>
    <t>Changes to unit (minor), still common with B-EDPR</t>
  </si>
  <si>
    <t>EDUC1029</t>
  </si>
  <si>
    <t xml:space="preserve">Changes to Syllabus, ULOs and assessments for 2026. </t>
  </si>
  <si>
    <t>EDUC1025</t>
  </si>
  <si>
    <t>No changes, but no longer common unit with B-EDPR</t>
  </si>
  <si>
    <t>EDUC1027</t>
  </si>
  <si>
    <t>EDUC2005</t>
  </si>
  <si>
    <t>EDEC3029</t>
  </si>
  <si>
    <t>New literacy unit. Content from Lrn Theories now distributed across: EDEC2000, EDEC3018, EDEC3029, EDEC3026, EDEC4006</t>
  </si>
  <si>
    <t>New unit NOT equivalent to old</t>
  </si>
  <si>
    <t>EDUC2007</t>
  </si>
  <si>
    <t>EDUC2011</t>
  </si>
  <si>
    <t>Replace EDUC2007 with new unit, moved from Y2 to Y3 for ECE. Still common with B-EDPR.</t>
  </si>
  <si>
    <t>EDEC2025</t>
  </si>
  <si>
    <t>EDEC3027</t>
  </si>
  <si>
    <t xml:space="preserve">Replace EDEC2025 with new unit. Moved from Y2 S1. </t>
  </si>
  <si>
    <t>These units are antireqs</t>
  </si>
  <si>
    <t>EDEC2019</t>
  </si>
  <si>
    <t>EDEC3031</t>
  </si>
  <si>
    <t>Early Childhood Professional Experience: Formal Learning Environments for 5 to 8-year-olds</t>
  </si>
  <si>
    <t>Replace EDEC2019 with new unit, moved from Y2 S1.</t>
  </si>
  <si>
    <t>EDEC2000</t>
  </si>
  <si>
    <t>EDEC2021</t>
  </si>
  <si>
    <t>EDEC2023</t>
  </si>
  <si>
    <t>Corrected prereq to match OUA unit?</t>
  </si>
  <si>
    <t>Changes needed for BEN requisites</t>
  </si>
  <si>
    <t>EDEC2027</t>
  </si>
  <si>
    <t>EDEC3016</t>
  </si>
  <si>
    <t>Early Childhood Prof Exp 2: Quality Frameworks in ELCs</t>
  </si>
  <si>
    <t>EDEC2033</t>
  </si>
  <si>
    <t>Early Childhood Professional Experience: Learning Environments for Birth to 4-year-olds</t>
  </si>
  <si>
    <t>Replace EDEC3016 with new unit. Moved to Y2 S1.</t>
  </si>
  <si>
    <t>EDEC3022</t>
  </si>
  <si>
    <t>EDEC2031</t>
  </si>
  <si>
    <t>Replace EDEC3022 with new unit. Moved to Y2 S1.</t>
  </si>
  <si>
    <t>INED3001</t>
  </si>
  <si>
    <t>Changes to prereqs</t>
  </si>
  <si>
    <t>EDEC3020</t>
  </si>
  <si>
    <t>Changes needed for prereqs</t>
  </si>
  <si>
    <t>EDEC3024</t>
  </si>
  <si>
    <t>EDEC2029</t>
  </si>
  <si>
    <t>Replace EDEC3024 with new unit, moved to Y2 S1.</t>
  </si>
  <si>
    <t>EDEC3026</t>
  </si>
  <si>
    <t>EDEC3018</t>
  </si>
  <si>
    <t>Early Childhood Prof Exp 3: K to PP Learning Environments</t>
  </si>
  <si>
    <t>EDEC3018v2</t>
  </si>
  <si>
    <t>Early Childhood Professional Experience: Learning Environments for 3 to 5-year-olds</t>
  </si>
  <si>
    <t xml:space="preserve">Changed title, moved from S2 to S1 </t>
  </si>
  <si>
    <t>Option.Y3</t>
  </si>
  <si>
    <t>S2 Option Unit</t>
  </si>
  <si>
    <t>Option.Y2</t>
  </si>
  <si>
    <t>S1 Option</t>
  </si>
  <si>
    <t>Option moved to Y2S1, into space left by removing EDUC2005</t>
  </si>
  <si>
    <t>EDEC4004</t>
  </si>
  <si>
    <t>EDEC4006</t>
  </si>
  <si>
    <t>EDUC4049</t>
  </si>
  <si>
    <t>Option.Y4</t>
  </si>
  <si>
    <t>Option Unit</t>
  </si>
  <si>
    <t>EDUC4040</t>
  </si>
  <si>
    <t>Professional Experience 4: The Internship </t>
  </si>
  <si>
    <t>Add CP prereqs to OUA unit</t>
  </si>
  <si>
    <t>? Changes to OUA pre-reqs</t>
  </si>
  <si>
    <t>2026 only transitional arrangements</t>
  </si>
  <si>
    <t>Students who have completed EDEC2019 will do v.2 EDEC3018 then OLD EDEC3016</t>
  </si>
  <si>
    <t>BENStg2</t>
  </si>
  <si>
    <t>Stage 2</t>
  </si>
  <si>
    <t>EDUC1033.2</t>
  </si>
  <si>
    <t>MUST have done either EDUC1017 or EDUC1033 - pre-req for EDEC2019</t>
  </si>
  <si>
    <t>Passed</t>
  </si>
  <si>
    <t>MUST have Passed - pre-req for EDEC2019</t>
  </si>
  <si>
    <t>EDUC1031.2</t>
  </si>
  <si>
    <t>MUST have passed this unit to be Stage 2</t>
  </si>
  <si>
    <t>Replace EDEC3022 with new unit, but complete in Y3.</t>
  </si>
  <si>
    <t>Changes made to prereqs (OUA one code)</t>
  </si>
  <si>
    <t>EDEC3016.2</t>
  </si>
  <si>
    <t>Will complete OLD PE2 - being taught out. Last delivery 2026 Sem2</t>
  </si>
  <si>
    <t>Complete in Y3 Sem2</t>
  </si>
  <si>
    <t>Replace EDEC3024 with new unit, but complete in Y3 Sem1</t>
  </si>
  <si>
    <t>Complete Option in Y3 as per old structure</t>
  </si>
  <si>
    <t>S1 Option Unit</t>
  </si>
  <si>
    <t>BENStg3</t>
  </si>
  <si>
    <t>Stage 3</t>
  </si>
  <si>
    <t>EDEC3016.3</t>
  </si>
  <si>
    <t>OUA Courses:</t>
  </si>
  <si>
    <t>Bachelor of Education (Early Childhood Education)(OpenUnis CSP)</t>
  </si>
  <si>
    <t>OB-EDECv2</t>
  </si>
  <si>
    <t>OU-EDECv2</t>
  </si>
  <si>
    <t>Bachelor of Education (Early Childhood Education)(OpenUnis)</t>
  </si>
  <si>
    <t>OB-EDECv3</t>
  </si>
  <si>
    <t>OU-EDECv3</t>
  </si>
  <si>
    <t>Stage 1 - Have not yet successfully completed any Prof Exp units</t>
  </si>
  <si>
    <t>Less than 225CP</t>
  </si>
  <si>
    <t>OB-EDECv4</t>
  </si>
  <si>
    <t>OU-EDECv4</t>
  </si>
  <si>
    <t>Stage 2 - Have completed EDEC2019 but not EDEC3016</t>
  </si>
  <si>
    <t>Stage 3 - Have completed BOTH EDEC2019 AND EDEC3016</t>
  </si>
  <si>
    <t>Standard OUA Transitional Data</t>
  </si>
  <si>
    <t>OUAStg1</t>
  </si>
  <si>
    <t>Existing OUA Course Structure/Sequence</t>
  </si>
  <si>
    <t>Unit replacements (in Student Study Plans) for New OUA Course Structure</t>
  </si>
  <si>
    <t>OUA Sort ID</t>
  </si>
  <si>
    <t>Old 
OUA UDC</t>
  </si>
  <si>
    <t>OUA Cd1</t>
  </si>
  <si>
    <t>New 
OUA UDC</t>
  </si>
  <si>
    <t>OUA Cd2</t>
  </si>
  <si>
    <t>1.1</t>
  </si>
  <si>
    <t>No changes</t>
  </si>
  <si>
    <t>1.2</t>
  </si>
  <si>
    <t>Same avail as old unit</t>
  </si>
  <si>
    <t>Minor changes to unit, still common with B-EDPR</t>
  </si>
  <si>
    <t>1.3</t>
  </si>
  <si>
    <t>Replace EDUC1017 with new unit (common with B-EDPR, B-EDSC) from 2025</t>
  </si>
  <si>
    <t>Changes to Syllabus, ULOs, assess</t>
  </si>
  <si>
    <t>1.4</t>
  </si>
  <si>
    <t>Changed to SP1 and SP3 from 2025 (previously SP2 and SP4)</t>
  </si>
  <si>
    <t>2.5</t>
  </si>
  <si>
    <t>New unit, not equivalent, moved to Y3S1</t>
  </si>
  <si>
    <t>Engl Erly Yrs &amp; old alt</t>
  </si>
  <si>
    <t>New unit changed to Y3S2</t>
  </si>
  <si>
    <t>2.6</t>
  </si>
  <si>
    <t>2.7</t>
  </si>
  <si>
    <t>Replace EDEC2025 with new unit, moved to Y3S1</t>
  </si>
  <si>
    <t>Changed to SP2 and SP4 from 2025 (previously SP1 and SP3)</t>
  </si>
  <si>
    <t>EC Prof Exp: Lrning Env for 5 to 8-year-olds</t>
  </si>
  <si>
    <t>Replace EDEC2019 with new unit, moved to Y3S1</t>
  </si>
  <si>
    <t>EC Prof Exp: Lrning Env for 3 to 5-year-olds</t>
  </si>
  <si>
    <t>2.8</t>
  </si>
  <si>
    <t>Remove unit prereq from BEN unit</t>
  </si>
  <si>
    <t>OUA changed availability</t>
  </si>
  <si>
    <t>Changed to SP1 &amp; SP3</t>
  </si>
  <si>
    <t>3.9</t>
  </si>
  <si>
    <t>Replace EDEC3022 with new unit. Moved to Y2S1</t>
  </si>
  <si>
    <r>
      <t>Add alt for EDUC2005 - EDEC3018 OR EC PE 5-8yr-olds 300CP + EDUC1021 + (</t>
    </r>
    <r>
      <rPr>
        <sz val="9"/>
        <color rgb="FFFF0000"/>
        <rFont val="Arial"/>
        <family val="2"/>
      </rPr>
      <t>EDUC2005</t>
    </r>
    <r>
      <rPr>
        <sz val="9"/>
        <color rgb="FF000000"/>
        <rFont val="Arial"/>
        <family val="2"/>
      </rPr>
      <t xml:space="preserve"> or EDSC2011)</t>
    </r>
  </si>
  <si>
    <t>3.10</t>
  </si>
  <si>
    <t>Replace EDEC3016 with new unit. Moved to Y2S1</t>
  </si>
  <si>
    <t>150CP?</t>
  </si>
  <si>
    <t>New unit changed to S2, OUA same as old unit</t>
  </si>
  <si>
    <t>Early Childhood Prof Exp: Lrning Env for Birth to 4-year-olds</t>
  </si>
  <si>
    <t>Replace EDEC3024 with new unit, moved to Y2S1</t>
  </si>
  <si>
    <t>New unit changed to Y2S1 AND SP1 &amp; SP3</t>
  </si>
  <si>
    <t>3.11</t>
  </si>
  <si>
    <t>Changed availability both locations</t>
  </si>
  <si>
    <t>Remove unit prereq (CP only) Change credit req from 350 to 400</t>
  </si>
  <si>
    <t>Changed to S2 AND SP2 &amp; SP4</t>
  </si>
  <si>
    <t>Moving to Y3S1 (new unit version/title)</t>
  </si>
  <si>
    <t>Remove CP prereq, add ECE PE 0-4yrs &amp; old alt</t>
  </si>
  <si>
    <t>Changed to S1, OUA same as old unit</t>
  </si>
  <si>
    <t>3.12</t>
  </si>
  <si>
    <t>Moved to Y2S1 from Y3S2</t>
  </si>
  <si>
    <t>4.13</t>
  </si>
  <si>
    <t>No change</t>
  </si>
  <si>
    <t>4.14</t>
  </si>
  <si>
    <t>Change CP prereq, add new unit as alt, NOT concurrent</t>
  </si>
  <si>
    <t>Continue both Sems</t>
  </si>
  <si>
    <t>New unit? No docs received</t>
  </si>
  <si>
    <t>Add all new units as alt, addit. alt for ECE</t>
  </si>
  <si>
    <t>4.15</t>
  </si>
  <si>
    <t>Add CP prereq to OUA unit</t>
  </si>
  <si>
    <t>BENTLEY TRANSITIONAL HANDBOOK</t>
  </si>
  <si>
    <t>Standard characters</t>
  </si>
  <si>
    <t>O</t>
  </si>
  <si>
    <t>Indicates that the new unit is planned to be offered in that study period in a future year</t>
  </si>
  <si>
    <t>A</t>
  </si>
  <si>
    <t>B</t>
  </si>
  <si>
    <t>C</t>
  </si>
  <si>
    <t>D</t>
  </si>
  <si>
    <t>E</t>
  </si>
  <si>
    <t>F</t>
  </si>
  <si>
    <t>G</t>
  </si>
  <si>
    <t>H</t>
  </si>
  <si>
    <t>I</t>
  </si>
  <si>
    <t>J</t>
  </si>
  <si>
    <t>K</t>
  </si>
  <si>
    <t>L</t>
  </si>
  <si>
    <t>M</t>
  </si>
  <si>
    <t>N</t>
  </si>
  <si>
    <t>P</t>
  </si>
  <si>
    <t>Q</t>
  </si>
  <si>
    <t>R</t>
  </si>
  <si>
    <t>S</t>
  </si>
  <si>
    <t>T</t>
  </si>
  <si>
    <t>2024 Unit Availabilities</t>
  </si>
  <si>
    <t>2025 Unit Availabilities</t>
  </si>
  <si>
    <t>2026 Unit Availabilities</t>
  </si>
  <si>
    <t>BEN</t>
  </si>
  <si>
    <t>KAL</t>
  </si>
  <si>
    <t>BEN S1</t>
  </si>
  <si>
    <t>S1 INT</t>
  </si>
  <si>
    <t>S1 FO</t>
  </si>
  <si>
    <t>S2 INT</t>
  </si>
  <si>
    <t>S2 FO</t>
  </si>
  <si>
    <r>
      <t xml:space="preserve">Column number for VLOOKUP </t>
    </r>
    <r>
      <rPr>
        <b/>
        <sz val="9"/>
        <color rgb="FF000000"/>
        <rFont val="Symbol"/>
        <family val="1"/>
        <charset val="2"/>
      </rPr>
      <t>®</t>
    </r>
  </si>
  <si>
    <t>BEN OSeq</t>
  </si>
  <si>
    <t>BEN NSeq</t>
  </si>
  <si>
    <t>BEN NYear</t>
  </si>
  <si>
    <t>Change Effective</t>
  </si>
  <si>
    <t xml:space="preserve">
BEN UDC</t>
  </si>
  <si>
    <t>BEN Ver</t>
  </si>
  <si>
    <t>OUA Cd</t>
  </si>
  <si>
    <t>Title</t>
  </si>
  <si>
    <t>Short Title</t>
  </si>
  <si>
    <t>Credits</t>
  </si>
  <si>
    <t>2026 Prereqs</t>
  </si>
  <si>
    <t>1st/Final
BEN</t>
  </si>
  <si>
    <t>2026 S1INT</t>
  </si>
  <si>
    <t>2026 S1FO</t>
  </si>
  <si>
    <t>2026 S1KAL</t>
  </si>
  <si>
    <t>2026 S2INT</t>
  </si>
  <si>
    <t>2026 S2FO</t>
  </si>
  <si>
    <t>2026 S2KAL</t>
  </si>
  <si>
    <t>Notes about replacements on planner</t>
  </si>
  <si>
    <t>Progress Notes</t>
  </si>
  <si>
    <t>Changes made</t>
  </si>
  <si>
    <t>2025 Pre-reqs</t>
  </si>
  <si>
    <t>2024 S1INT</t>
  </si>
  <si>
    <t>2024 S1FO</t>
  </si>
  <si>
    <t>Column3</t>
  </si>
  <si>
    <t>2024 S2INT</t>
  </si>
  <si>
    <t>2024 S2FO</t>
  </si>
  <si>
    <t>Column4</t>
  </si>
  <si>
    <t>2025 S1INT</t>
  </si>
  <si>
    <t>2025 S1FO</t>
  </si>
  <si>
    <t>2025 S1KO</t>
  </si>
  <si>
    <t>2025 S2INT</t>
  </si>
  <si>
    <t>2025 S2FO</t>
  </si>
  <si>
    <t>2025 S2KO</t>
  </si>
  <si>
    <t>Column23</t>
  </si>
  <si>
    <t>Column22</t>
  </si>
  <si>
    <t>Column223</t>
  </si>
  <si>
    <t>Column222</t>
  </si>
  <si>
    <t>-</t>
  </si>
  <si>
    <t>Dev Tch ID</t>
  </si>
  <si>
    <t>Replaced EDUC1017 with new unit (common with B-EDPR, B-EDSC) in 2025</t>
  </si>
  <si>
    <t>Nil</t>
  </si>
  <si>
    <t>Removed from structure in 2025, replaced by EDUC1033</t>
  </si>
  <si>
    <t>Comm Skills Eds</t>
  </si>
  <si>
    <t>This unit replaced EDUC1017 in 2025</t>
  </si>
  <si>
    <t>This unit OR EDUC1017 are pre-reqs for EDEC2019</t>
  </si>
  <si>
    <t>PASSED EITHER</t>
  </si>
  <si>
    <t>T&amp;L Digital</t>
  </si>
  <si>
    <t xml:space="preserve">- </t>
  </si>
  <si>
    <t>Child Dev Eds</t>
  </si>
  <si>
    <t>Intro Lang+Litrcy</t>
  </si>
  <si>
    <t>2025 S1</t>
  </si>
  <si>
    <t>This unit was a pre-req for EDEC2019, it will be deactivated at the end of 2025</t>
  </si>
  <si>
    <t>PASSED</t>
  </si>
  <si>
    <t>Replaced EDUC1023 with new unit (common with B-EDPR)</t>
  </si>
  <si>
    <t>Engl Erly Yrs</t>
  </si>
  <si>
    <t>2026 S1</t>
  </si>
  <si>
    <t>New unit</t>
  </si>
  <si>
    <t>Numerate Ed</t>
  </si>
  <si>
    <t>Update</t>
  </si>
  <si>
    <t>No change to availabilities</t>
  </si>
  <si>
    <t>This unit is a pre-req for EDEC2019</t>
  </si>
  <si>
    <t>PerfArt Eds</t>
  </si>
  <si>
    <t xml:space="preserve">Pri &amp; ECE CC agreed to leave PerfArts Ed in Y1 of structure for both courses. Changes to Syllabus, ULOs and assessments are planned for 2026. </t>
  </si>
  <si>
    <t>Expl Curric</t>
  </si>
  <si>
    <t>ECE only from 2026</t>
  </si>
  <si>
    <t>Ed Inquiry</t>
  </si>
  <si>
    <t>Lrn Theories</t>
  </si>
  <si>
    <t>Deactivate, to be replaced by EDEC3029</t>
  </si>
  <si>
    <t>50CP + EDUC1021</t>
  </si>
  <si>
    <t>Lang+Litrcy 3-5yr-olds</t>
  </si>
  <si>
    <r>
      <t xml:space="preserve">EDEC2029 </t>
    </r>
    <r>
      <rPr>
        <sz val="9"/>
        <color rgb="FFFF0000"/>
        <rFont val="Arial"/>
        <family val="2"/>
      </rPr>
      <t>or EDEC3024</t>
    </r>
  </si>
  <si>
    <t>Lang+Litrcy Jnr Pri</t>
  </si>
  <si>
    <t>Deactivate, to be replaced by EDUC2011. Still common with B-EDPR.</t>
  </si>
  <si>
    <t>100CP + (EDSC1009 OR EDUC1023)</t>
  </si>
  <si>
    <t>Engl Tch Read</t>
  </si>
  <si>
    <r>
      <t>EDUC1039</t>
    </r>
    <r>
      <rPr>
        <sz val="9"/>
        <color rgb="FF000000"/>
        <rFont val="Arial"/>
        <family val="2"/>
      </rPr>
      <t xml:space="preserve"> </t>
    </r>
    <r>
      <rPr>
        <sz val="9"/>
        <color rgb="FFFF0000"/>
        <rFont val="Arial"/>
        <family val="2"/>
      </rPr>
      <t>or EDUC1023</t>
    </r>
  </si>
  <si>
    <t>New unit has changed avail</t>
  </si>
  <si>
    <t>JJ confirmed pre-req (19/12/2024)</t>
  </si>
  <si>
    <t>Maths Erly Years</t>
  </si>
  <si>
    <t>Deactivate, to be replaced by EDEC3027</t>
  </si>
  <si>
    <t>100CP + EDUC1031</t>
  </si>
  <si>
    <r>
      <t xml:space="preserve">EDEC2031 </t>
    </r>
    <r>
      <rPr>
        <sz val="9"/>
        <color rgb="FFFF0000"/>
        <rFont val="Arial"/>
        <family val="2"/>
      </rPr>
      <t>or EDEC3022</t>
    </r>
  </si>
  <si>
    <t>EC PE1 L+T Jnr Pri</t>
  </si>
  <si>
    <t>This unit will be deactivated at the end of 2025</t>
  </si>
  <si>
    <t>Deactivate, to be replaced by EDEC3031</t>
  </si>
  <si>
    <t>Pre-req (EDUC1017) deactivating</t>
  </si>
  <si>
    <r>
      <t>150CP + EDUC1031+</t>
    </r>
    <r>
      <rPr>
        <sz val="9"/>
        <color rgb="FFFF0000"/>
        <rFont val="Arial"/>
        <family val="2"/>
      </rPr>
      <t>EDUC1017+EDUC1023</t>
    </r>
  </si>
  <si>
    <t>EC PE 5-8yr-olds</t>
  </si>
  <si>
    <t>EDEC3018 (either ver)</t>
  </si>
  <si>
    <t>Erly Lrn Thru HASS</t>
  </si>
  <si>
    <t>100CP + EDUC1027</t>
  </si>
  <si>
    <t>Req only</t>
  </si>
  <si>
    <t>Enga Chldrn in Sci</t>
  </si>
  <si>
    <t>Vis+Media Arts EC</t>
  </si>
  <si>
    <t>100CP</t>
  </si>
  <si>
    <t>Correct pre-reqs BEN only</t>
  </si>
  <si>
    <t>Changed in AKARI to remove unit pre-req</t>
  </si>
  <si>
    <t>100CP + EDUC1029</t>
  </si>
  <si>
    <t>Hlth+Phys Ed EC</t>
  </si>
  <si>
    <t>100CP + EDUC1021</t>
  </si>
  <si>
    <t>EC PE2 Qlty Frwks</t>
  </si>
  <si>
    <t>This unit will be offered for the final time in 2026 Sem2</t>
  </si>
  <si>
    <t>Deactivate, to be replaced with EDEC2033</t>
  </si>
  <si>
    <t>EC PE Birth-4yr-olds</t>
  </si>
  <si>
    <t>200CP</t>
  </si>
  <si>
    <t>Replace EDEC3016 with new unit. Moved from Y3 S1.</t>
  </si>
  <si>
    <t>Maths First 5Yrs</t>
  </si>
  <si>
    <t>Deactivate, to be replaced by EDEC2031</t>
  </si>
  <si>
    <t>300CP + EDEC2025</t>
  </si>
  <si>
    <t>Replace EDEC3022 with new unit. Moved from Y3 S1.</t>
  </si>
  <si>
    <t>Req entered incorrectly in Akari</t>
  </si>
  <si>
    <t>Indig Aust Ed</t>
  </si>
  <si>
    <r>
      <t>300CP + EDUC1021 + (</t>
    </r>
    <r>
      <rPr>
        <i/>
        <sz val="9"/>
        <color rgb="FFFF0000"/>
        <rFont val="Arial"/>
        <family val="2"/>
      </rPr>
      <t>EDUC2005</t>
    </r>
    <r>
      <rPr>
        <sz val="9"/>
        <color rgb="FF000000"/>
        <rFont val="Arial"/>
        <family val="2"/>
      </rPr>
      <t xml:space="preserve"> or </t>
    </r>
    <r>
      <rPr>
        <sz val="9"/>
        <color rgb="FF00B050"/>
        <rFont val="Arial"/>
        <family val="2"/>
      </rPr>
      <t>EDSC2011 or EDEC3018 or EDEC3031</t>
    </r>
    <r>
      <rPr>
        <sz val="9"/>
        <color rgb="FF000000"/>
        <rFont val="Arial"/>
        <family val="2"/>
      </rPr>
      <t>)</t>
    </r>
  </si>
  <si>
    <t>Add alt for EDUC2005. Was: 300CP + EDUC1021+EDUC2005</t>
  </si>
  <si>
    <t>300CP + EDUC1021+EDUC2005</t>
  </si>
  <si>
    <t>Ldshp Erly Childh Ed</t>
  </si>
  <si>
    <t>400CP</t>
  </si>
  <si>
    <t>PLEASE NOTE: This unit will now be offered in Sem2</t>
  </si>
  <si>
    <t>Changed avail</t>
  </si>
  <si>
    <t>Removed unit pre-req</t>
  </si>
  <si>
    <t>350CP + EDEC2019</t>
  </si>
  <si>
    <t>Erly Childh Litrcies</t>
  </si>
  <si>
    <t>Deactivate, to be replaced by EDEC2029</t>
  </si>
  <si>
    <t>Litrcies Birth-4yr-olds</t>
  </si>
  <si>
    <r>
      <rPr>
        <sz val="9"/>
        <color rgb="FFE97132"/>
        <rFont val="Arial"/>
      </rPr>
      <t>150CP +</t>
    </r>
    <r>
      <rPr>
        <sz val="9"/>
        <color rgb="FF00B050"/>
        <rFont val="Arial"/>
      </rPr>
      <t xml:space="preserve"> (EDUC1039</t>
    </r>
    <r>
      <rPr>
        <sz val="9"/>
        <color rgb="FF000000"/>
        <rFont val="Arial"/>
      </rPr>
      <t xml:space="preserve"> </t>
    </r>
    <r>
      <rPr>
        <sz val="9"/>
        <color rgb="FFFF0000"/>
        <rFont val="Arial"/>
      </rPr>
      <t>or EDUC2007)</t>
    </r>
  </si>
  <si>
    <t>Replace EDEC3024 with new unit, moved from Y3 S2.</t>
  </si>
  <si>
    <t>Pedagog Ctexts Play</t>
  </si>
  <si>
    <t>350CP</t>
  </si>
  <si>
    <t>Removed unit pre-req &amp; changed  CP pre-req</t>
  </si>
  <si>
    <t>400CP + EDEC2019</t>
  </si>
  <si>
    <t>EC PE3 K-PP Lrn Env</t>
  </si>
  <si>
    <t>Changed title &amp; availability</t>
  </si>
  <si>
    <t>450CP + EDEC3016</t>
  </si>
  <si>
    <r>
      <rPr>
        <sz val="9"/>
        <color rgb="FF00B050"/>
        <rFont val="Arial"/>
        <family val="2"/>
      </rPr>
      <t>EDEC2033</t>
    </r>
    <r>
      <rPr>
        <sz val="9"/>
        <color theme="5"/>
        <rFont val="Arial"/>
        <family val="2"/>
      </rPr>
      <t xml:space="preserve"> </t>
    </r>
    <r>
      <rPr>
        <sz val="9"/>
        <color rgb="FFFF0000"/>
        <rFont val="Arial"/>
        <family val="2"/>
      </rPr>
      <t>or EDEC3016</t>
    </r>
  </si>
  <si>
    <t>PLEASE NOTE: This unit will now be offered in Sem1</t>
  </si>
  <si>
    <t xml:space="preserve">Redeveloped unit (title change), moved from S2. </t>
  </si>
  <si>
    <t>Curr Intgtn+Diff</t>
  </si>
  <si>
    <r>
      <t xml:space="preserve">550CP + </t>
    </r>
    <r>
      <rPr>
        <sz val="9"/>
        <rFont val="Arial"/>
        <family val="2"/>
      </rPr>
      <t>(</t>
    </r>
    <r>
      <rPr>
        <sz val="9"/>
        <color rgb="FFE97132"/>
        <rFont val="Arial"/>
        <family val="2"/>
      </rPr>
      <t xml:space="preserve">EDEC3018 </t>
    </r>
    <r>
      <rPr>
        <sz val="9"/>
        <color rgb="FF00B050"/>
        <rFont val="Arial"/>
        <family val="2"/>
      </rPr>
      <t>or EDEC3031</t>
    </r>
    <r>
      <rPr>
        <sz val="9"/>
        <rFont val="Arial"/>
        <family val="2"/>
      </rPr>
      <t>)</t>
    </r>
  </si>
  <si>
    <t>Added alt for EDEC3018, no longer concurrent, changed CP</t>
  </si>
  <si>
    <t>600CP + EDEC3018*</t>
  </si>
  <si>
    <t>Soc Just Erly Childh</t>
  </si>
  <si>
    <t>Transitn to Profn</t>
  </si>
  <si>
    <r>
      <t>600CP + (</t>
    </r>
    <r>
      <rPr>
        <i/>
        <sz val="9"/>
        <color rgb="FFFF0000"/>
        <rFont val="Arial"/>
        <family val="2"/>
      </rPr>
      <t>EDSC3005</t>
    </r>
    <r>
      <rPr>
        <sz val="9"/>
        <color rgb="FFFF0000"/>
        <rFont val="Arial"/>
        <family val="2"/>
      </rPr>
      <t xml:space="preserve"> OR </t>
    </r>
    <r>
      <rPr>
        <i/>
        <sz val="9"/>
        <color rgb="FFFF0000"/>
        <rFont val="Arial"/>
        <family val="2"/>
      </rPr>
      <t>EDPR3012</t>
    </r>
    <r>
      <rPr>
        <sz val="9"/>
        <color rgb="FF000000"/>
        <rFont val="Arial"/>
        <family val="2"/>
      </rPr>
      <t xml:space="preserve"> </t>
    </r>
    <r>
      <rPr>
        <sz val="9"/>
        <color rgb="FF00B050"/>
        <rFont val="Arial"/>
        <family val="2"/>
      </rPr>
      <t>OR EDSC3013 OR EDPR3018</t>
    </r>
    <r>
      <rPr>
        <sz val="9"/>
        <color rgb="FF000000"/>
        <rFont val="Arial"/>
        <family val="2"/>
      </rPr>
      <t>)* OR (</t>
    </r>
    <r>
      <rPr>
        <sz val="9"/>
        <color rgb="FFE97132"/>
        <rFont val="Arial"/>
        <family val="2"/>
      </rPr>
      <t xml:space="preserve">EDEC3018 </t>
    </r>
    <r>
      <rPr>
        <sz val="9"/>
        <color rgb="FF00B050"/>
        <rFont val="Arial"/>
        <family val="2"/>
      </rPr>
      <t>OR EDEC3031</t>
    </r>
    <r>
      <rPr>
        <sz val="9"/>
        <color rgb="FF000000"/>
        <rFont val="Arial"/>
        <family val="2"/>
      </rPr>
      <t>)</t>
    </r>
  </si>
  <si>
    <t>Alt pre-req identified for ECE students. Note: ECE unit prereqs will not remain concurrent (was: 600CP + EDEC3018*)</t>
  </si>
  <si>
    <t>Internship</t>
  </si>
  <si>
    <t>700CP</t>
  </si>
  <si>
    <t>SSP2</t>
  </si>
  <si>
    <t>Y2S1 Option</t>
  </si>
  <si>
    <t>Option moved from Y3</t>
  </si>
  <si>
    <t>Y3S2 Option</t>
  </si>
  <si>
    <t>Remove EDUC2005 from structure</t>
  </si>
  <si>
    <t>Y4S1 Option</t>
  </si>
  <si>
    <t>No changes to Option space</t>
  </si>
  <si>
    <t>CTED4001</t>
  </si>
  <si>
    <t>Teaching About Sacraments in Catholic Schools</t>
  </si>
  <si>
    <t>Tch Sacr Cath Schs</t>
  </si>
  <si>
    <t>CTED4006</t>
  </si>
  <si>
    <t>Teaching About Jesus in Catholic Schools</t>
  </si>
  <si>
    <t>Tch Jesus Cath Schs</t>
  </si>
  <si>
    <t>CTED4008</t>
  </si>
  <si>
    <t>Teaching About the Gospels in Catholic Schools</t>
  </si>
  <si>
    <t>Tch Gospl Cath Schs</t>
  </si>
  <si>
    <t>EDPR2000</t>
  </si>
  <si>
    <t>Inquiry in the Science Classroom</t>
  </si>
  <si>
    <t>Inq Sci Class</t>
  </si>
  <si>
    <t>Proposed to change to S1 availability from 2026</t>
  </si>
  <si>
    <t>EDPR2004</t>
  </si>
  <si>
    <t>Children as Mathematical Learners</t>
  </si>
  <si>
    <t>Chldrn Math Lrnrs</t>
  </si>
  <si>
    <t>100CP + (EDSC1009 OR EDUC1031)</t>
  </si>
  <si>
    <t>EDPR2016</t>
  </si>
  <si>
    <t>Health and Physical Education</t>
  </si>
  <si>
    <t>Hlth+Phys Ed</t>
  </si>
  <si>
    <t>EDPR3000</t>
  </si>
  <si>
    <t>Inquiry in the Mathematics Classroom</t>
  </si>
  <si>
    <t>Inq Maths Class</t>
  </si>
  <si>
    <t>EDUC4012</t>
  </si>
  <si>
    <t>Relationships and Sexuality Education</t>
  </si>
  <si>
    <t>Relshps+Sex Ed</t>
  </si>
  <si>
    <t>EDUC4014</t>
  </si>
  <si>
    <t>Diverse Abilities and Curriculum Differentiation</t>
  </si>
  <si>
    <t>Divers Abil Curr Diff</t>
  </si>
  <si>
    <t>EDUC4020</t>
  </si>
  <si>
    <t>Supporting Literacy and Numeracy Development for Diverse Learners</t>
  </si>
  <si>
    <t>Supp Litrcy+Num Dev</t>
  </si>
  <si>
    <t>EDUC4021</t>
  </si>
  <si>
    <t>Project-based iSTEM Education</t>
  </si>
  <si>
    <t>Proj-based iSTEM Ed</t>
  </si>
  <si>
    <t>EDUC4022</t>
  </si>
  <si>
    <t>Creative Literacies</t>
  </si>
  <si>
    <t>Creat Litrcies</t>
  </si>
  <si>
    <t>EDUC4023</t>
  </si>
  <si>
    <t>Creating and Responding to Literature</t>
  </si>
  <si>
    <t>Creat Respond Litrte</t>
  </si>
  <si>
    <t>EDUC4029</t>
  </si>
  <si>
    <t>Technologies: Coding for Teachers</t>
  </si>
  <si>
    <t>Tech Coding Tchrs</t>
  </si>
  <si>
    <t>EDUC4032</t>
  </si>
  <si>
    <t>iSTEM Education through Digital Stories</t>
  </si>
  <si>
    <t>iSTEM Ed Digit Stries</t>
  </si>
  <si>
    <t>EDUC4034</t>
  </si>
  <si>
    <t>iSTEM: Social Issues</t>
  </si>
  <si>
    <t>iSTEM: Soc Issues</t>
  </si>
  <si>
    <t>EDUC4036</t>
  </si>
  <si>
    <t>Language and Diversity</t>
  </si>
  <si>
    <t>Lang &amp; Divers</t>
  </si>
  <si>
    <t>EDUC4038</t>
  </si>
  <si>
    <t>Technologies: Design Solutions</t>
  </si>
  <si>
    <t>Tech Dsgn Solutns</t>
  </si>
  <si>
    <t>EDUC4042</t>
  </si>
  <si>
    <t>Alternative Approaches to Teaching Literacy and Numeracy</t>
  </si>
  <si>
    <t>Alt Aprchs Tch Litrcy+Num</t>
  </si>
  <si>
    <t>EDUC4044</t>
  </si>
  <si>
    <t>Literacy and Numeracy for First Nations Peoples of Australia</t>
  </si>
  <si>
    <t>Litrcy+Num 1stNat Ppl</t>
  </si>
  <si>
    <t>EDUC4051v1</t>
  </si>
  <si>
    <t>EDUC4046</t>
  </si>
  <si>
    <t>Technologies: Digital Solutions</t>
  </si>
  <si>
    <t>Tech Digit Solutns</t>
  </si>
  <si>
    <t>EDUC4052v1</t>
  </si>
  <si>
    <t>EDUC4048</t>
  </si>
  <si>
    <t>Mentoring, Coaching and Tutoring</t>
  </si>
  <si>
    <t>Mentor Coach+Tut</t>
  </si>
  <si>
    <t>EDUC4053v1</t>
  </si>
  <si>
    <t>EDUC4051</t>
  </si>
  <si>
    <t>Physical Education Pedagogy</t>
  </si>
  <si>
    <t>Phys Ed Pedagogy</t>
  </si>
  <si>
    <t>EDUC4052</t>
  </si>
  <si>
    <t>Primary Physical Education: Curriculum &amp; Assessment</t>
  </si>
  <si>
    <t>Pri Phys Ed Curric+Assess</t>
  </si>
  <si>
    <t>EDUC4053</t>
  </si>
  <si>
    <t>Teaching Health Education in Primary Schools</t>
  </si>
  <si>
    <t>Tch Hlth Ed Pri</t>
  </si>
  <si>
    <t>EDIB4000v1</t>
  </si>
  <si>
    <t>?</t>
  </si>
  <si>
    <t>CTED4000v1</t>
  </si>
  <si>
    <t>An Introduction to Catholic Education</t>
  </si>
  <si>
    <t>Intro Cath Ed</t>
  </si>
  <si>
    <t>EDIB4001v1</t>
  </si>
  <si>
    <t>CTED4001v1</t>
  </si>
  <si>
    <t>Creed and Sacraments in Catholic Studies</t>
  </si>
  <si>
    <t>Cr+Sacr Cath Stds</t>
  </si>
  <si>
    <t>EDIB4003v1</t>
  </si>
  <si>
    <t>CTED4002</t>
  </si>
  <si>
    <t>Prayer and Morality in Catholic Studies</t>
  </si>
  <si>
    <t>Pray+Moral Cath Stds</t>
  </si>
  <si>
    <t>EDPR3001v2</t>
  </si>
  <si>
    <t>EDIB4000</t>
  </si>
  <si>
    <t>Introduction to the International Baccalaureate Programme</t>
  </si>
  <si>
    <t>Intro to IB Prgm</t>
  </si>
  <si>
    <t>These units will be deactivated at the end of 2024</t>
  </si>
  <si>
    <t>EDIB4001</t>
  </si>
  <si>
    <t>International Baccalaureate Primary Years Programme</t>
  </si>
  <si>
    <t>IB Prim Yrs Prgm</t>
  </si>
  <si>
    <t>EDIB4003</t>
  </si>
  <si>
    <t>The International Baccalaureate in Action</t>
  </si>
  <si>
    <t>IB in Action</t>
  </si>
  <si>
    <t>EDPR3001</t>
  </si>
  <si>
    <t>English Pedagogies and the Integrated Curriculum</t>
  </si>
  <si>
    <t>Engl+IntegCur</t>
  </si>
  <si>
    <t>Proposed for Deactivation end 2025</t>
  </si>
  <si>
    <t>EDUC4031</t>
  </si>
  <si>
    <t>Social Justice in Literacy and Numeracy Learning</t>
  </si>
  <si>
    <t>Soc Justce Litrcy+Num Lrn</t>
  </si>
  <si>
    <t>EDUC4044v1</t>
  </si>
  <si>
    <t>Literacy and Numeracy for Aboriginal and Torres Strait Islander (ATSI) Learners</t>
  </si>
  <si>
    <t>Litrcy+Num ATSI Lrners</t>
  </si>
  <si>
    <t>OUA TRANSITIONAL HANDBOOK</t>
  </si>
  <si>
    <t>OUA OSeq</t>
  </si>
  <si>
    <t>OUA NSeq</t>
  </si>
  <si>
    <t>OUA NYear</t>
  </si>
  <si>
    <t>OUA UDC</t>
  </si>
  <si>
    <t>OUA Ver</t>
  </si>
  <si>
    <t>2026 SP1</t>
  </si>
  <si>
    <t>2026 SP2</t>
  </si>
  <si>
    <t>2026 SP3</t>
  </si>
  <si>
    <t>2026 SP4</t>
  </si>
  <si>
    <r>
      <rPr>
        <sz val="9"/>
        <color rgb="FF00B050"/>
        <rFont val="Arial"/>
      </rPr>
      <t xml:space="preserve">EDEC2030 </t>
    </r>
    <r>
      <rPr>
        <sz val="9"/>
        <color rgb="FFFF0000"/>
        <rFont val="Arial"/>
      </rPr>
      <t>or EDUC1024</t>
    </r>
  </si>
  <si>
    <r>
      <rPr>
        <sz val="9"/>
        <color rgb="FF00B050"/>
        <rFont val="Arial"/>
      </rPr>
      <t>EDUC1040</t>
    </r>
    <r>
      <rPr>
        <sz val="9"/>
        <color rgb="FF000000"/>
        <rFont val="Arial"/>
      </rPr>
      <t xml:space="preserve"> </t>
    </r>
    <r>
      <rPr>
        <sz val="9"/>
        <color rgb="FFFF0000"/>
        <rFont val="Arial"/>
      </rPr>
      <t>or EDUC1024</t>
    </r>
  </si>
  <si>
    <r>
      <rPr>
        <sz val="9"/>
        <color rgb="FF000000"/>
        <rFont val="Arial"/>
      </rPr>
      <t>100CP+</t>
    </r>
    <r>
      <rPr>
        <sz val="9"/>
        <color rgb="FF00B050"/>
        <rFont val="Arial"/>
      </rPr>
      <t xml:space="preserve">EDEC2032 </t>
    </r>
    <r>
      <rPr>
        <sz val="9"/>
        <color rgb="FFFF0000"/>
        <rFont val="Arial"/>
      </rPr>
      <t>or EDEC3023</t>
    </r>
  </si>
  <si>
    <t>EDEC3019 (either ver)</t>
  </si>
  <si>
    <t>100CP + EDUC1028</t>
  </si>
  <si>
    <t>100CP + EDUC1022</t>
  </si>
  <si>
    <t>300CP+EDUC1032</t>
  </si>
  <si>
    <r>
      <rPr>
        <sz val="9"/>
        <color rgb="FF000000"/>
        <rFont val="Arial"/>
      </rPr>
      <t>300CP + EDUC1022 + (</t>
    </r>
    <r>
      <rPr>
        <i/>
        <sz val="9"/>
        <color rgb="FFFF0000"/>
        <rFont val="Arial"/>
      </rPr>
      <t>EDUC2006</t>
    </r>
    <r>
      <rPr>
        <sz val="9"/>
        <color rgb="FF000000"/>
        <rFont val="Arial"/>
      </rPr>
      <t xml:space="preserve"> or </t>
    </r>
    <r>
      <rPr>
        <sz val="9"/>
        <color rgb="FF00B050"/>
        <rFont val="Arial"/>
      </rPr>
      <t>EDSC2014 or EDEC3019 or EDEC3032</t>
    </r>
    <r>
      <rPr>
        <sz val="9"/>
        <color rgb="FF000000"/>
        <rFont val="Arial"/>
      </rPr>
      <t>)</t>
    </r>
  </si>
  <si>
    <t>Literacies for Young Children: Birth to 4-Year-Olds</t>
  </si>
  <si>
    <r>
      <rPr>
        <sz val="9"/>
        <color rgb="FFE97132"/>
        <rFont val="Arial"/>
      </rPr>
      <t>150CP +</t>
    </r>
    <r>
      <rPr>
        <sz val="9"/>
        <color rgb="FF00B050"/>
        <rFont val="Arial"/>
      </rPr>
      <t xml:space="preserve"> (EDUC1040</t>
    </r>
    <r>
      <rPr>
        <sz val="9"/>
        <color rgb="FF000000"/>
        <rFont val="Arial"/>
      </rPr>
      <t xml:space="preserve"> </t>
    </r>
    <r>
      <rPr>
        <sz val="9"/>
        <color rgb="FFFF0000"/>
        <rFont val="Arial"/>
      </rPr>
      <t>or EDUC1024 or EDUC2007)</t>
    </r>
  </si>
  <si>
    <t>Req not correct in S1</t>
  </si>
  <si>
    <t>EDEC3019v2</t>
  </si>
  <si>
    <r>
      <rPr>
        <sz val="9"/>
        <color rgb="FF00B050"/>
        <rFont val="Arial"/>
      </rPr>
      <t>EDEC2034</t>
    </r>
    <r>
      <rPr>
        <sz val="9"/>
        <color rgb="FFE97132"/>
        <rFont val="Arial"/>
      </rPr>
      <t xml:space="preserve"> </t>
    </r>
    <r>
      <rPr>
        <sz val="9"/>
        <color rgb="FFFF0000"/>
        <rFont val="Arial"/>
      </rPr>
      <t>or EDEC3017</t>
    </r>
  </si>
  <si>
    <r>
      <rPr>
        <sz val="9"/>
        <color rgb="FFE97132"/>
        <rFont val="Arial"/>
      </rPr>
      <t xml:space="preserve">550CP + </t>
    </r>
    <r>
      <rPr>
        <sz val="9"/>
        <color rgb="FF000000"/>
        <rFont val="Arial"/>
      </rPr>
      <t>(</t>
    </r>
    <r>
      <rPr>
        <sz val="9"/>
        <color rgb="FFE97132"/>
        <rFont val="Arial"/>
      </rPr>
      <t xml:space="preserve">EDEC3019 </t>
    </r>
    <r>
      <rPr>
        <sz val="9"/>
        <color rgb="FF00B050"/>
        <rFont val="Arial"/>
      </rPr>
      <t>or EDEC3032</t>
    </r>
    <r>
      <rPr>
        <sz val="9"/>
        <color rgb="FF000000"/>
        <rFont val="Arial"/>
      </rPr>
      <t>)</t>
    </r>
  </si>
  <si>
    <r>
      <rPr>
        <sz val="9"/>
        <color rgb="FF000000"/>
        <rFont val="Arial"/>
      </rPr>
      <t>600CP + (</t>
    </r>
    <r>
      <rPr>
        <i/>
        <sz val="9"/>
        <color rgb="FFFF0000"/>
        <rFont val="Arial"/>
      </rPr>
      <t>EDSC3005</t>
    </r>
    <r>
      <rPr>
        <sz val="9"/>
        <color rgb="FFFF0000"/>
        <rFont val="Arial"/>
      </rPr>
      <t xml:space="preserve"> OR </t>
    </r>
    <r>
      <rPr>
        <i/>
        <sz val="9"/>
        <color rgb="FFFF0000"/>
        <rFont val="Arial"/>
      </rPr>
      <t>EDPR3012</t>
    </r>
    <r>
      <rPr>
        <sz val="9"/>
        <color rgb="FF000000"/>
        <rFont val="Arial"/>
      </rPr>
      <t xml:space="preserve"> </t>
    </r>
    <r>
      <rPr>
        <sz val="9"/>
        <color rgb="FF00B050"/>
        <rFont val="Arial"/>
      </rPr>
      <t>OR EDSC3013 OR EDPR3018</t>
    </r>
    <r>
      <rPr>
        <sz val="9"/>
        <color rgb="FF000000"/>
        <rFont val="Arial"/>
      </rPr>
      <t>)* OR (</t>
    </r>
    <r>
      <rPr>
        <sz val="9"/>
        <color rgb="FFE97132"/>
        <rFont val="Arial"/>
      </rPr>
      <t xml:space="preserve">EDEC3018 </t>
    </r>
    <r>
      <rPr>
        <sz val="9"/>
        <color rgb="FF00B050"/>
        <rFont val="Arial"/>
      </rPr>
      <t>OR EDEC3031</t>
    </r>
    <r>
      <rPr>
        <sz val="9"/>
        <color rgb="FF000000"/>
        <rFont val="Arial"/>
      </rPr>
      <t>)</t>
    </r>
  </si>
  <si>
    <t>Checked stage in Akari</t>
  </si>
  <si>
    <t>SpecElec</t>
  </si>
  <si>
    <r>
      <t xml:space="preserve">If the </t>
    </r>
    <r>
      <rPr>
        <i/>
        <sz val="10"/>
        <color rgb="FF000000"/>
        <rFont val="Segoe UI"/>
        <family val="2"/>
      </rPr>
      <t>Course Progression Stage</t>
    </r>
    <r>
      <rPr>
        <sz val="10"/>
        <color rgb="FF000000"/>
        <rFont val="Segoe UI"/>
        <family val="2"/>
      </rPr>
      <t xml:space="preserve"> you've chosen requires completion of certain units, this will be indicated in the Progression </t>
    </r>
    <r>
      <rPr>
        <i/>
        <sz val="10"/>
        <color rgb="FF000000"/>
        <rFont val="Segoe UI"/>
        <family val="2"/>
      </rPr>
      <t>Notes</t>
    </r>
    <r>
      <rPr>
        <sz val="10"/>
        <color rgb="FF000000"/>
        <rFont val="Segoe UI"/>
        <family val="2"/>
      </rPr>
      <t xml:space="preserve"> column. You can also mark off units you've completed in the </t>
    </r>
    <r>
      <rPr>
        <i/>
        <sz val="10"/>
        <color rgb="FF000000"/>
        <rFont val="Segoe UI"/>
        <family val="2"/>
      </rPr>
      <t>Your Progress</t>
    </r>
    <r>
      <rPr>
        <sz val="10"/>
        <color rgb="FF000000"/>
        <rFont val="Segoe UI"/>
        <family val="2"/>
      </rPr>
      <t xml:space="preserve"> column.</t>
    </r>
  </si>
  <si>
    <t>You can mark off units you've completed in the Your Progress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</si>
</sst>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27"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0"/>
      <color rgb="FF000000"/>
      <name val="Aptos Narrow"/>
      <family val="2"/>
      <scheme val="minor"/>
    </font>
    <font>
      <b/>
      <sz val="10"/>
      <color rgb="FF000000"/>
      <name val="Aptos Narrow"/>
      <family val="2"/>
      <scheme val="minor"/>
    </font>
    <font>
      <sz val="9"/>
      <color rgb="FF000000"/>
      <name val="Arial"/>
      <family val="2"/>
    </font>
    <font>
      <sz val="9"/>
      <color rgb="FFED7D31"/>
      <name val="Arial"/>
      <family val="2"/>
    </font>
    <font>
      <sz val="9"/>
      <color theme="1"/>
      <name val="Arial"/>
      <family val="2"/>
    </font>
    <font>
      <i/>
      <sz val="9"/>
      <color theme="0" tint="-0.499984740745262"/>
      <name val="Arial"/>
      <family val="2"/>
    </font>
    <font>
      <b/>
      <sz val="11"/>
      <name val="Aptos Narrow"/>
      <family val="2"/>
    </font>
    <font>
      <sz val="10"/>
      <color indexed="8"/>
      <name val="Arial"/>
      <family val="2"/>
    </font>
    <font>
      <sz val="9"/>
      <name val="Arial"/>
      <family val="2"/>
    </font>
    <font>
      <b/>
      <sz val="9"/>
      <color rgb="FF000000"/>
      <name val="Arial"/>
      <family val="2"/>
    </font>
    <font>
      <sz val="9"/>
      <color theme="0" tint="-0.499984740745262"/>
      <name val="Arial"/>
      <family val="2"/>
    </font>
    <font>
      <sz val="10"/>
      <color theme="1"/>
      <name val="Aptos Narrow"/>
      <family val="2"/>
      <scheme val="minor"/>
    </font>
    <font>
      <sz val="9"/>
      <color indexed="8"/>
      <name val="Arial"/>
      <family val="2"/>
    </font>
    <font>
      <b/>
      <sz val="9"/>
      <color indexed="8"/>
      <name val="Arial"/>
      <family val="2"/>
    </font>
    <font>
      <b/>
      <sz val="9"/>
      <name val="Arial"/>
      <family val="2"/>
    </font>
    <font>
      <sz val="11"/>
      <name val="Arial"/>
      <family val="2"/>
    </font>
    <font>
      <i/>
      <sz val="11"/>
      <color theme="1"/>
      <name val="Aptos Narrow"/>
      <family val="2"/>
      <scheme val="minor"/>
    </font>
    <font>
      <b/>
      <sz val="11"/>
      <color theme="0"/>
      <name val="Aptos Narrow"/>
      <family val="2"/>
    </font>
    <font>
      <b/>
      <sz val="11"/>
      <color theme="1"/>
      <name val="Aptos Narrow"/>
      <family val="2"/>
    </font>
    <font>
      <b/>
      <sz val="9"/>
      <color theme="1"/>
      <name val="Arial"/>
      <family val="2"/>
    </font>
    <font>
      <sz val="11"/>
      <color rgb="FF242424"/>
      <name val="Aptos Narrow"/>
      <family val="2"/>
      <scheme val="minor"/>
    </font>
    <font>
      <sz val="11"/>
      <color rgb="FF00B050"/>
      <name val="Aptos Narrow"/>
      <family val="2"/>
      <scheme val="minor"/>
    </font>
    <font>
      <sz val="11"/>
      <color rgb="FF000000"/>
      <name val="Aptos Narrow"/>
      <family val="2"/>
      <scheme val="minor"/>
    </font>
    <font>
      <i/>
      <sz val="11"/>
      <color rgb="FF808080"/>
      <name val="Aptos Narrow"/>
      <family val="2"/>
      <scheme val="minor"/>
    </font>
    <font>
      <i/>
      <sz val="10"/>
      <color rgb="FF808080"/>
      <name val="Aptos Narrow"/>
      <family val="2"/>
      <scheme val="minor"/>
    </font>
    <font>
      <sz val="11"/>
      <name val="Aptos Narrow"/>
      <family val="2"/>
      <scheme val="minor"/>
    </font>
    <font>
      <i/>
      <sz val="11"/>
      <color rgb="FFFF0000"/>
      <name val="Aptos Narrow"/>
      <family val="2"/>
      <scheme val="minor"/>
    </font>
    <font>
      <sz val="10"/>
      <color rgb="FFFF0000"/>
      <name val="Aptos Narrow"/>
      <family val="2"/>
      <scheme val="minor"/>
    </font>
    <font>
      <sz val="11"/>
      <color rgb="FFE97132"/>
      <name val="Aptos Narrow"/>
      <family val="2"/>
      <scheme val="minor"/>
    </font>
    <font>
      <i/>
      <sz val="10"/>
      <color rgb="FFFF0000"/>
      <name val="Aptos Narrow"/>
      <family val="2"/>
      <scheme val="minor"/>
    </font>
    <font>
      <b/>
      <sz val="11"/>
      <color rgb="FF00B050"/>
      <name val="Aptos Narrow"/>
      <family val="2"/>
      <scheme val="minor"/>
    </font>
    <font>
      <b/>
      <sz val="11"/>
      <color rgb="FF000000"/>
      <name val="Aptos Narrow"/>
      <family val="2"/>
      <scheme val="minor"/>
    </font>
    <font>
      <b/>
      <sz val="14"/>
      <color theme="1"/>
      <name val="Aptos Display"/>
      <family val="2"/>
      <scheme val="major"/>
    </font>
    <font>
      <sz val="12"/>
      <color theme="1"/>
      <name val="Wingdings"/>
      <charset val="2"/>
    </font>
    <font>
      <sz val="12"/>
      <name val="Wingdings"/>
      <charset val="2"/>
    </font>
    <font>
      <b/>
      <sz val="9"/>
      <color rgb="FF00B050"/>
      <name val="Arial"/>
      <family val="2"/>
    </font>
    <font>
      <sz val="9"/>
      <color rgb="FF00B050"/>
      <name val="Arial"/>
      <family val="2"/>
    </font>
    <font>
      <sz val="11"/>
      <name val="Aptos Narrow"/>
      <family val="2"/>
    </font>
    <font>
      <sz val="11"/>
      <color theme="1"/>
      <name val="Aptos Narrow"/>
      <family val="2"/>
    </font>
    <font>
      <sz val="11"/>
      <color rgb="FF000000"/>
      <name val="Aptos Narrow"/>
      <family val="2"/>
    </font>
    <font>
      <i/>
      <sz val="11"/>
      <color rgb="FF808080"/>
      <name val="Aptos Narrow"/>
      <family val="2"/>
    </font>
    <font>
      <b/>
      <sz val="9"/>
      <color rgb="FFFF0000"/>
      <name val="Arial"/>
      <family val="2"/>
    </font>
    <font>
      <b/>
      <sz val="9"/>
      <color rgb="FFE97132"/>
      <name val="Arial"/>
      <family val="2"/>
    </font>
    <font>
      <sz val="9"/>
      <color rgb="FFE97132"/>
      <name val="Arial"/>
      <family val="2"/>
    </font>
    <font>
      <i/>
      <sz val="9"/>
      <color rgb="FFFF0000"/>
      <name val="Arial"/>
      <family val="2"/>
    </font>
    <font>
      <sz val="9"/>
      <color rgb="FFFF0000"/>
      <name val="Arial"/>
      <family val="2"/>
    </font>
    <font>
      <sz val="9"/>
      <color theme="5"/>
      <name val="Arial"/>
      <family val="2"/>
    </font>
    <font>
      <sz val="11"/>
      <color theme="1"/>
      <name val="Aptos Narrow"/>
      <family val="2"/>
      <scheme val="minor"/>
    </font>
    <font>
      <b/>
      <sz val="11"/>
      <name val="Aptos Narrow"/>
      <family val="2"/>
      <scheme val="minor"/>
    </font>
    <font>
      <b/>
      <sz val="9"/>
      <color theme="1"/>
      <name val="Segoe UI"/>
      <family val="2"/>
    </font>
    <font>
      <i/>
      <sz val="9"/>
      <name val="Arial"/>
      <family val="2"/>
    </font>
    <font>
      <sz val="10"/>
      <color theme="1"/>
      <name val="Segoe UI"/>
      <family val="2"/>
    </font>
    <font>
      <i/>
      <sz val="11"/>
      <color theme="0"/>
      <name val="Aptos Narrow"/>
      <family val="2"/>
      <scheme val="minor"/>
    </font>
    <font>
      <sz val="8"/>
      <color theme="1"/>
      <name val="Segoe UI"/>
      <family val="2"/>
    </font>
    <font>
      <i/>
      <sz val="8"/>
      <color theme="0"/>
      <name val="Segoe UI"/>
      <family val="2"/>
    </font>
    <font>
      <sz val="6"/>
      <color theme="1"/>
      <name val="Arial"/>
      <family val="2"/>
    </font>
    <font>
      <b/>
      <sz val="6"/>
      <color theme="1"/>
      <name val="Arial"/>
      <family val="2"/>
    </font>
    <font>
      <sz val="6"/>
      <color theme="1"/>
      <name val="Segoe UI"/>
      <family val="2"/>
    </font>
    <font>
      <u/>
      <sz val="11"/>
      <color theme="10"/>
      <name val="Aptos Narrow"/>
      <family val="2"/>
      <scheme val="minor"/>
    </font>
    <font>
      <b/>
      <u/>
      <sz val="12"/>
      <color theme="10"/>
      <name val="Segoe UI"/>
      <family val="2"/>
    </font>
    <font>
      <b/>
      <sz val="8"/>
      <color theme="0"/>
      <name val="Segoe UI"/>
      <family val="2"/>
    </font>
    <font>
      <sz val="7"/>
      <color theme="1"/>
      <name val="Segoe UI"/>
      <family val="2"/>
    </font>
    <font>
      <b/>
      <u/>
      <sz val="10"/>
      <color theme="1"/>
      <name val="Segoe UI"/>
      <family val="2"/>
    </font>
    <font>
      <b/>
      <sz val="10"/>
      <color theme="1"/>
      <name val="Segoe UI"/>
      <family val="2"/>
    </font>
    <font>
      <sz val="9"/>
      <color theme="1"/>
      <name val="Segoe UI"/>
      <family val="2"/>
    </font>
    <font>
      <sz val="8"/>
      <name val="Segoe UI"/>
      <family val="2"/>
    </font>
    <font>
      <i/>
      <sz val="8"/>
      <name val="Segoe UI"/>
      <family val="2"/>
    </font>
    <font>
      <sz val="11"/>
      <color rgb="FF00B050"/>
      <name val="Wingdings"/>
      <charset val="2"/>
    </font>
    <font>
      <sz val="9"/>
      <name val="Segoe UI"/>
      <family val="2"/>
    </font>
    <font>
      <sz val="12"/>
      <color rgb="FFFF0000"/>
      <name val="Wingdings"/>
      <charset val="2"/>
    </font>
    <font>
      <sz val="11"/>
      <color theme="1"/>
      <name val="Wingdings"/>
      <charset val="2"/>
    </font>
    <font>
      <i/>
      <sz val="8"/>
      <color rgb="FFFF0000"/>
      <name val="Segoe UI"/>
      <family val="2"/>
    </font>
    <font>
      <i/>
      <sz val="10"/>
      <color theme="1"/>
      <name val="Segoe UI"/>
      <family val="2"/>
    </font>
    <font>
      <i/>
      <sz val="8"/>
      <color theme="1"/>
      <name val="Segoe UI"/>
      <family val="2"/>
    </font>
    <font>
      <u/>
      <sz val="10"/>
      <name val="Segoe UI"/>
      <family val="2"/>
    </font>
    <font>
      <b/>
      <i/>
      <u/>
      <sz val="10"/>
      <color theme="1"/>
      <name val="Segoe UI"/>
      <family val="2"/>
    </font>
    <font>
      <b/>
      <sz val="11"/>
      <color theme="1"/>
      <name val="Segoe UI"/>
      <family val="2"/>
    </font>
    <font>
      <b/>
      <sz val="11"/>
      <color theme="0"/>
      <name val="Arial"/>
      <family val="2"/>
    </font>
    <font>
      <sz val="11"/>
      <color theme="0"/>
      <name val="Arial"/>
      <family val="2"/>
    </font>
    <font>
      <sz val="8"/>
      <color theme="0"/>
      <name val="Segoe UI"/>
      <family val="2"/>
    </font>
    <font>
      <b/>
      <sz val="9"/>
      <color rgb="FFED7D31"/>
      <name val="Arial"/>
      <family val="2"/>
    </font>
    <font>
      <b/>
      <sz val="9"/>
      <color rgb="FF00B0F0"/>
      <name val="Arial"/>
      <family val="2"/>
    </font>
    <font>
      <sz val="9"/>
      <color theme="0" tint="-0.499984740745262"/>
      <name val="Aptos Narrow"/>
      <family val="2"/>
      <scheme val="minor"/>
    </font>
    <font>
      <b/>
      <sz val="9"/>
      <color theme="0" tint="-0.499984740745262"/>
      <name val="Aptos Narrow"/>
      <family val="2"/>
      <scheme val="minor"/>
    </font>
    <font>
      <i/>
      <sz val="9"/>
      <color rgb="FFE97132"/>
      <name val="Arial"/>
      <family val="2"/>
    </font>
    <font>
      <b/>
      <sz val="9"/>
      <color rgb="FF4F81BD"/>
      <name val="Arial"/>
      <family val="2"/>
    </font>
    <font>
      <sz val="9"/>
      <color rgb="FF4F81BD"/>
      <name val="Arial"/>
      <family val="2"/>
    </font>
    <font>
      <sz val="9"/>
      <color theme="8"/>
      <name val="Arial"/>
      <family val="2"/>
    </font>
    <font>
      <b/>
      <sz val="9"/>
      <color theme="8"/>
      <name val="Arial"/>
      <family val="2"/>
    </font>
    <font>
      <sz val="8"/>
      <name val="Aptos Narrow"/>
      <family val="2"/>
      <scheme val="minor"/>
    </font>
    <font>
      <sz val="9"/>
      <color theme="1"/>
      <name val="Aptos Narrow"/>
      <family val="2"/>
      <scheme val="minor"/>
    </font>
    <font>
      <sz val="9"/>
      <color rgb="FF000000"/>
      <name val="Aptos Narrow"/>
      <family val="2"/>
      <scheme val="minor"/>
    </font>
    <font>
      <b/>
      <i/>
      <sz val="9"/>
      <color rgb="FF000000"/>
      <name val="Aptos Narrow"/>
      <family val="2"/>
      <scheme val="minor"/>
    </font>
    <font>
      <b/>
      <sz val="9"/>
      <color rgb="FF000000"/>
      <name val="Symbol"/>
      <family val="1"/>
      <charset val="2"/>
    </font>
    <font>
      <b/>
      <sz val="9"/>
      <name val="Wingdings"/>
      <charset val="2"/>
    </font>
    <font>
      <i/>
      <sz val="9"/>
      <color theme="5"/>
      <name val="Arial"/>
      <family val="2"/>
    </font>
    <font>
      <sz val="9"/>
      <color theme="0"/>
      <name val="Segoe UI"/>
      <family val="2"/>
    </font>
    <font>
      <sz val="9"/>
      <color theme="0"/>
      <name val="Arial"/>
      <family val="2"/>
    </font>
    <font>
      <sz val="10"/>
      <color rgb="FF000000"/>
      <name val="Segoe UI"/>
      <family val="2"/>
    </font>
    <font>
      <i/>
      <sz val="10"/>
      <color rgb="FF000000"/>
      <name val="Segoe UI"/>
      <family val="2"/>
    </font>
    <font>
      <b/>
      <sz val="10"/>
      <color rgb="FF000000"/>
      <name val="Segoe UI"/>
      <family val="2"/>
    </font>
    <font>
      <sz val="10"/>
      <color rgb="FFFF0000"/>
      <name val="Segoe UI"/>
      <family val="2"/>
    </font>
    <font>
      <u/>
      <sz val="10"/>
      <color theme="1"/>
      <name val="Segoe UI"/>
      <family val="2"/>
    </font>
    <font>
      <i/>
      <sz val="10"/>
      <color rgb="FFFF0000"/>
      <name val="Segoe UI"/>
      <family val="2"/>
    </font>
    <font>
      <b/>
      <sz val="12"/>
      <color theme="1"/>
      <name val="Segoe UI"/>
      <family val="2"/>
    </font>
    <font>
      <sz val="10"/>
      <name val="Segoe UI"/>
      <family val="2"/>
    </font>
    <font>
      <sz val="11"/>
      <color theme="1"/>
      <name val="Arial"/>
      <family val="2"/>
    </font>
    <font>
      <b/>
      <sz val="11"/>
      <color rgb="FFFF0000"/>
      <name val="Aptos Narrow"/>
      <family val="2"/>
      <scheme val="minor"/>
    </font>
    <font>
      <sz val="9"/>
      <color rgb="FF00B050"/>
      <name val="Arial"/>
    </font>
    <font>
      <sz val="9"/>
      <color rgb="FFFF0000"/>
      <name val="Arial"/>
    </font>
    <font>
      <sz val="9"/>
      <color rgb="FF000000"/>
      <name val="Arial"/>
    </font>
    <font>
      <i/>
      <sz val="9"/>
      <color rgb="FFFF0000"/>
      <name val="Arial"/>
    </font>
    <font>
      <sz val="9"/>
      <color rgb="FFE97132"/>
      <name val="Arial"/>
    </font>
    <font>
      <sz val="9"/>
      <color theme="5"/>
      <name val="Arial"/>
    </font>
    <font>
      <b/>
      <sz val="10"/>
      <color rgb="FFFF0000"/>
      <name val="Aptos Narrow"/>
      <family val="2"/>
      <scheme val="minor"/>
    </font>
    <font>
      <sz val="9"/>
      <name val="Arial"/>
    </font>
    <font>
      <b/>
      <sz val="9"/>
      <color rgb="FF00B050"/>
      <name val="Arial"/>
    </font>
    <font>
      <sz val="9"/>
      <color theme="1"/>
      <name val="Arial"/>
    </font>
    <font>
      <b/>
      <sz val="9"/>
      <name val="Arial"/>
    </font>
    <font>
      <sz val="9"/>
      <name val="Wingdings"/>
      <charset val="2"/>
    </font>
    <font>
      <b/>
      <sz val="9"/>
      <color rgb="FFFF0000"/>
      <name val="Arial"/>
    </font>
    <font>
      <sz val="9"/>
      <name val="Segoe UI"/>
    </font>
    <font>
      <i/>
      <sz val="8"/>
      <color rgb="FFFF0000"/>
      <name val="Segoe UI"/>
    </font>
    <font>
      <sz val="10"/>
      <color theme="1"/>
      <name val="Segoe UI"/>
    </font>
  </fonts>
  <fills count="22">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DDEBF7"/>
        <bgColor indexed="64"/>
      </patternFill>
    </fill>
    <fill>
      <patternFill patternType="solid">
        <fgColor rgb="FF35799E"/>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D9D9D9"/>
        <bgColor rgb="FF000000"/>
      </patternFill>
    </fill>
    <fill>
      <patternFill patternType="solid">
        <fgColor rgb="FFF2F2F2"/>
        <bgColor indexed="64"/>
      </patternFill>
    </fill>
    <fill>
      <patternFill patternType="solid">
        <fgColor rgb="FFDAE9F8"/>
        <bgColor rgb="FF000000"/>
      </patternFill>
    </fill>
    <fill>
      <patternFill patternType="solid">
        <fgColor theme="3" tint="0.89999084444715716"/>
        <bgColor indexed="64"/>
      </patternFill>
    </fill>
    <fill>
      <patternFill patternType="solid">
        <fgColor theme="3" tint="0.89999084444715716"/>
        <bgColor rgb="FF000000"/>
      </patternFill>
    </fill>
    <fill>
      <patternFill patternType="solid">
        <fgColor rgb="FFD9D9D9"/>
        <bgColor indexed="64"/>
      </patternFill>
    </fill>
    <fill>
      <patternFill patternType="solid">
        <fgColor theme="2" tint="-0.249977111117893"/>
        <bgColor indexed="64"/>
      </patternFill>
    </fill>
    <fill>
      <patternFill patternType="solid">
        <fgColor theme="0"/>
        <bgColor indexed="64"/>
      </patternFill>
    </fill>
    <fill>
      <patternFill patternType="solid">
        <fgColor rgb="FF505050"/>
        <bgColor indexed="64"/>
      </patternFill>
    </fill>
    <fill>
      <patternFill patternType="solid">
        <fgColor theme="3" tint="0.249977111117893"/>
        <bgColor indexed="64"/>
      </patternFill>
    </fill>
    <fill>
      <patternFill patternType="solid">
        <fgColor rgb="FFFFFFFF"/>
        <bgColor indexed="64"/>
      </patternFill>
    </fill>
    <fill>
      <patternFill patternType="solid">
        <fgColor theme="7"/>
        <bgColor indexed="64"/>
      </patternFill>
    </fill>
    <fill>
      <patternFill patternType="solid">
        <fgColor rgb="FFFFFF00"/>
        <bgColor rgb="FF000000"/>
      </patternFill>
    </fill>
    <fill>
      <patternFill patternType="solid">
        <fgColor rgb="FFF5BCBC"/>
        <bgColor indexed="64"/>
      </patternFill>
    </fill>
  </fills>
  <borders count="6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diagonal/>
    </border>
    <border>
      <left style="thin">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
      <left/>
      <right style="thin">
        <color indexed="64"/>
      </right>
      <top/>
      <bottom/>
      <diagonal/>
    </border>
    <border>
      <left/>
      <right/>
      <top/>
      <bottom style="thin">
        <color rgb="FF000000"/>
      </bottom>
      <diagonal/>
    </border>
    <border>
      <left style="thin">
        <color rgb="FFA6A6A6"/>
      </left>
      <right/>
      <top/>
      <bottom/>
      <diagonal/>
    </border>
    <border>
      <left style="thin">
        <color rgb="FFA6A6A6"/>
      </left>
      <right/>
      <top style="thin">
        <color rgb="FF000000"/>
      </top>
      <bottom/>
      <diagonal/>
    </border>
    <border>
      <left style="thin">
        <color rgb="FFA6A6A6"/>
      </left>
      <right/>
      <top/>
      <bottom style="thin">
        <color rgb="FF000000"/>
      </bottom>
      <diagonal/>
    </border>
    <border>
      <left/>
      <right style="thin">
        <color indexed="64"/>
      </right>
      <top/>
      <bottom style="thin">
        <color indexed="64"/>
      </bottom>
      <diagonal/>
    </border>
    <border>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A6A6A6"/>
      </right>
      <top/>
      <bottom/>
      <diagonal/>
    </border>
    <border>
      <left style="thin">
        <color rgb="FF000000"/>
      </left>
      <right/>
      <top style="thin">
        <color rgb="FF000000"/>
      </top>
      <bottom style="thin">
        <color rgb="FF000000"/>
      </bottom>
      <diagonal/>
    </border>
    <border>
      <left style="thin">
        <color theme="0" tint="-0.24994659260841701"/>
      </left>
      <right/>
      <top/>
      <bottom/>
      <diagonal/>
    </border>
    <border>
      <left style="thin">
        <color indexed="64"/>
      </left>
      <right/>
      <top style="thin">
        <color rgb="FF000000"/>
      </top>
      <bottom style="thin">
        <color rgb="FF000000"/>
      </bottom>
      <diagonal/>
    </border>
    <border>
      <left style="thin">
        <color theme="0" tint="-0.14990691854609822"/>
      </left>
      <right style="thin">
        <color theme="0" tint="-0.14990691854609822"/>
      </right>
      <top/>
      <bottom style="thin">
        <color theme="0" tint="-0.14993743705557422"/>
      </bottom>
      <diagonal/>
    </border>
    <border>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0691854609822"/>
      </left>
      <right style="thin">
        <color theme="0" tint="-0.14990691854609822"/>
      </right>
      <top/>
      <bottom/>
      <diagonal/>
    </border>
    <border>
      <left style="thin">
        <color theme="0" tint="-0.14990691854609822"/>
      </left>
      <right/>
      <top/>
      <bottom/>
      <diagonal/>
    </border>
    <border>
      <left style="thin">
        <color theme="0" tint="-0.14996795556505021"/>
      </left>
      <right/>
      <top/>
      <bottom/>
      <diagonal/>
    </border>
    <border>
      <left style="thin">
        <color theme="0" tint="-0.14990691854609822"/>
      </left>
      <right style="thin">
        <color theme="0" tint="-0.14990691854609822"/>
      </right>
      <top style="thin">
        <color theme="0" tint="-0.14996795556505021"/>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top style="thin">
        <color theme="0" tint="-0.1498764000366222"/>
      </top>
      <bottom style="thin">
        <color theme="0" tint="-0.14996795556505021"/>
      </bottom>
      <diagonal/>
    </border>
    <border>
      <left style="thin">
        <color theme="0" tint="-0.14990691854609822"/>
      </left>
      <right style="thin">
        <color theme="0" tint="-0.14990691854609822"/>
      </right>
      <top/>
      <bottom style="thin">
        <color theme="0" tint="-0.14996795556505021"/>
      </bottom>
      <diagonal/>
    </border>
    <border>
      <left style="thin">
        <color theme="0" tint="-0.14993743705557422"/>
      </left>
      <right/>
      <top/>
      <bottom/>
      <diagonal/>
    </border>
    <border>
      <left style="thin">
        <color theme="0" tint="-0.14990691854609822"/>
      </left>
      <right style="thin">
        <color theme="0" tint="-0.14990691854609822"/>
      </right>
      <top/>
      <bottom style="thin">
        <color theme="0" tint="-0.14990691854609822"/>
      </bottom>
      <diagonal/>
    </border>
    <border>
      <left/>
      <right/>
      <top/>
      <bottom style="thin">
        <color theme="0" tint="-0.14990691854609822"/>
      </bottom>
      <diagonal/>
    </border>
    <border>
      <left style="thin">
        <color theme="0" tint="-0.14993743705557422"/>
      </left>
      <right/>
      <top/>
      <bottom style="thin">
        <color theme="0" tint="-0.14990691854609822"/>
      </bottom>
      <diagonal/>
    </border>
    <border>
      <left/>
      <right/>
      <top/>
      <bottom style="thin">
        <color theme="0" tint="-0.14996795556505021"/>
      </bottom>
      <diagonal/>
    </border>
    <border>
      <left style="thin">
        <color theme="0" tint="-0.14990691854609822"/>
      </left>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bottom/>
      <diagonal/>
    </border>
    <border>
      <left style="thin">
        <color theme="0" tint="-0.14996795556505021"/>
      </left>
      <right/>
      <top/>
      <bottom style="thin">
        <color theme="0" tint="-0.14996795556505021"/>
      </bottom>
      <diagonal/>
    </border>
    <border>
      <left style="thin">
        <color theme="0" tint="-0.14993743705557422"/>
      </left>
      <right/>
      <top/>
      <bottom style="thin">
        <color theme="0" tint="-0.14996795556505021"/>
      </bottom>
      <diagonal/>
    </border>
    <border>
      <left style="thin">
        <color rgb="FF000000"/>
      </left>
      <right/>
      <top style="thin">
        <color auto="1"/>
      </top>
      <bottom/>
      <diagonal/>
    </border>
    <border>
      <left/>
      <right style="thin">
        <color rgb="FF000000"/>
      </right>
      <top style="thin">
        <color auto="1"/>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10" fillId="0" borderId="0">
      <alignment vertical="top"/>
    </xf>
    <xf numFmtId="0" fontId="50" fillId="0" borderId="0"/>
    <xf numFmtId="0" fontId="61" fillId="0" borderId="0" applyNumberFormat="0" applyFill="0" applyBorder="0" applyAlignment="0" applyProtection="0"/>
  </cellStyleXfs>
  <cellXfs count="783">
    <xf numFmtId="0" fontId="0" fillId="0" borderId="0" xfId="0"/>
    <xf numFmtId="0" fontId="3" fillId="0" borderId="0" xfId="0" applyFont="1"/>
    <xf numFmtId="0" fontId="7" fillId="0" borderId="0" xfId="0" applyFont="1"/>
    <xf numFmtId="0" fontId="8" fillId="0" borderId="0" xfId="0" applyFont="1" applyAlignment="1">
      <alignment horizontal="center"/>
    </xf>
    <xf numFmtId="0" fontId="9" fillId="3" borderId="7" xfId="0" applyFont="1" applyFill="1" applyBorder="1"/>
    <xf numFmtId="164" fontId="11" fillId="3" borderId="1" xfId="1" applyNumberFormat="1" applyFont="1" applyFill="1" applyBorder="1" applyAlignment="1">
      <alignment horizontal="center" vertical="center"/>
    </xf>
    <xf numFmtId="0" fontId="2" fillId="3" borderId="7" xfId="0" applyFont="1" applyFill="1" applyBorder="1"/>
    <xf numFmtId="0" fontId="12" fillId="3" borderId="1" xfId="0" applyFont="1" applyFill="1" applyBorder="1" applyAlignment="1">
      <alignment horizontal="center"/>
    </xf>
    <xf numFmtId="0" fontId="11" fillId="3" borderId="1" xfId="0" applyFont="1" applyFill="1" applyBorder="1" applyAlignment="1">
      <alignment horizontal="center" vertical="center"/>
    </xf>
    <xf numFmtId="0" fontId="12" fillId="3" borderId="1" xfId="0" applyFont="1" applyFill="1" applyBorder="1" applyAlignment="1">
      <alignment vertical="center"/>
    </xf>
    <xf numFmtId="0" fontId="12" fillId="3" borderId="1" xfId="0" applyFont="1" applyFill="1" applyBorder="1" applyAlignment="1">
      <alignment horizontal="center" vertical="center"/>
    </xf>
    <xf numFmtId="0" fontId="13" fillId="3" borderId="1" xfId="0" applyFont="1" applyFill="1" applyBorder="1" applyAlignment="1">
      <alignment horizontal="left" vertical="center"/>
    </xf>
    <xf numFmtId="0" fontId="7" fillId="3" borderId="1" xfId="0" applyFont="1" applyFill="1" applyBorder="1"/>
    <xf numFmtId="0" fontId="14" fillId="0" borderId="0" xfId="0" applyFont="1"/>
    <xf numFmtId="164" fontId="11" fillId="0" borderId="0" xfId="1" applyNumberFormat="1" applyFont="1" applyAlignment="1">
      <alignment horizontal="center" vertical="center"/>
    </xf>
    <xf numFmtId="0" fontId="14" fillId="0" borderId="9" xfId="0" applyFont="1" applyBorder="1"/>
    <xf numFmtId="3" fontId="15" fillId="0" borderId="0" xfId="1" applyNumberFormat="1" applyFont="1" applyAlignment="1">
      <alignment horizontal="center" vertical="center"/>
    </xf>
    <xf numFmtId="0" fontId="7" fillId="0" borderId="0" xfId="0" applyFont="1" applyAlignment="1">
      <alignment horizontal="center"/>
    </xf>
    <xf numFmtId="0" fontId="15" fillId="0" borderId="0" xfId="1" applyFont="1" applyAlignment="1">
      <alignment horizontal="left" vertical="center"/>
    </xf>
    <xf numFmtId="0" fontId="16" fillId="0" borderId="0" xfId="1" applyFont="1" applyAlignment="1">
      <alignment horizontal="center" vertical="center"/>
    </xf>
    <xf numFmtId="0" fontId="7" fillId="0" borderId="10" xfId="0" applyFont="1" applyBorder="1" applyAlignment="1">
      <alignment horizontal="center"/>
    </xf>
    <xf numFmtId="0" fontId="13" fillId="0" borderId="0" xfId="0" applyFont="1" applyAlignment="1">
      <alignment horizontal="left" vertical="center"/>
    </xf>
    <xf numFmtId="0" fontId="7" fillId="0" borderId="10" xfId="0" applyFont="1" applyBorder="1"/>
    <xf numFmtId="0" fontId="11" fillId="0" borderId="0" xfId="0" applyFont="1"/>
    <xf numFmtId="0" fontId="11" fillId="0" borderId="9" xfId="1" applyFont="1" applyBorder="1" applyAlignment="1">
      <alignment horizontal="center" vertical="center"/>
    </xf>
    <xf numFmtId="0" fontId="7" fillId="0" borderId="9" xfId="0" applyFont="1" applyBorder="1" applyAlignment="1">
      <alignment horizontal="center"/>
    </xf>
    <xf numFmtId="0" fontId="7" fillId="0" borderId="9" xfId="0" applyFont="1" applyBorder="1"/>
    <xf numFmtId="0" fontId="15" fillId="4" borderId="0" xfId="1" applyFont="1" applyFill="1" applyAlignment="1">
      <alignment vertical="center"/>
    </xf>
    <xf numFmtId="0" fontId="16" fillId="4" borderId="0" xfId="1" applyFont="1" applyFill="1" applyAlignment="1">
      <alignment horizontal="center" vertical="center"/>
    </xf>
    <xf numFmtId="0" fontId="11" fillId="0" borderId="0" xfId="0" applyFont="1" applyAlignment="1">
      <alignment horizontal="center"/>
    </xf>
    <xf numFmtId="0" fontId="16" fillId="0" borderId="2" xfId="1" applyFont="1" applyBorder="1" applyAlignment="1">
      <alignment horizontal="left" vertical="center"/>
    </xf>
    <xf numFmtId="0" fontId="16" fillId="0" borderId="11" xfId="1" applyFont="1" applyBorder="1" applyAlignment="1">
      <alignment horizontal="center" vertical="center"/>
    </xf>
    <xf numFmtId="0" fontId="17" fillId="0" borderId="0" xfId="0" applyFont="1" applyAlignment="1">
      <alignment horizontal="center"/>
    </xf>
    <xf numFmtId="0" fontId="2" fillId="0" borderId="9" xfId="0" applyFont="1" applyBorder="1"/>
    <xf numFmtId="0" fontId="11" fillId="0" borderId="0" xfId="0" applyFont="1" applyAlignment="1">
      <alignment horizontal="left"/>
    </xf>
    <xf numFmtId="3" fontId="11" fillId="0" borderId="0" xfId="1" applyNumberFormat="1" applyFont="1" applyAlignment="1">
      <alignment horizontal="center" vertical="center"/>
    </xf>
    <xf numFmtId="0" fontId="18" fillId="0" borderId="9" xfId="0" applyFont="1" applyBorder="1"/>
    <xf numFmtId="0" fontId="18" fillId="0" borderId="0" xfId="0" applyFont="1"/>
    <xf numFmtId="0" fontId="18" fillId="0" borderId="0" xfId="0" applyFont="1" applyAlignment="1">
      <alignment horizontal="center"/>
    </xf>
    <xf numFmtId="0" fontId="5" fillId="0" borderId="0" xfId="0" applyFont="1" applyAlignment="1">
      <alignment vertical="center"/>
    </xf>
    <xf numFmtId="0" fontId="0" fillId="0" borderId="0" xfId="0" applyAlignment="1">
      <alignment horizontal="center"/>
    </xf>
    <xf numFmtId="0" fontId="19" fillId="0" borderId="9" xfId="0" applyFont="1" applyBorder="1" applyAlignment="1">
      <alignment horizontal="left"/>
    </xf>
    <xf numFmtId="16" fontId="0" fillId="0" borderId="0" xfId="0" quotePrefix="1" applyNumberFormat="1" applyAlignment="1">
      <alignment horizontal="center"/>
    </xf>
    <xf numFmtId="0" fontId="19" fillId="0" borderId="0" xfId="0" applyFont="1" applyAlignment="1">
      <alignment horizontal="center"/>
    </xf>
    <xf numFmtId="0" fontId="0" fillId="0" borderId="0" xfId="0" quotePrefix="1" applyAlignment="1">
      <alignment horizontal="center"/>
    </xf>
    <xf numFmtId="0" fontId="0" fillId="0" borderId="9" xfId="0" applyBorder="1"/>
    <xf numFmtId="0" fontId="19" fillId="0" borderId="12" xfId="0" applyFont="1" applyBorder="1" applyAlignment="1">
      <alignment horizontal="left"/>
    </xf>
    <xf numFmtId="0" fontId="0" fillId="0" borderId="12" xfId="0" applyBorder="1"/>
    <xf numFmtId="0" fontId="20" fillId="5" borderId="1" xfId="0" applyFont="1" applyFill="1" applyBorder="1"/>
    <xf numFmtId="0" fontId="20" fillId="5" borderId="2" xfId="0" applyFont="1" applyFill="1" applyBorder="1" applyAlignment="1">
      <alignment horizontal="center"/>
    </xf>
    <xf numFmtId="0" fontId="21" fillId="0" borderId="0" xfId="0" applyFont="1"/>
    <xf numFmtId="0" fontId="22" fillId="0" borderId="0" xfId="0" applyFont="1"/>
    <xf numFmtId="0" fontId="22" fillId="6" borderId="13" xfId="0" applyFont="1" applyFill="1" applyBorder="1" applyAlignment="1">
      <alignment horizontal="center" wrapText="1"/>
    </xf>
    <xf numFmtId="0" fontId="22" fillId="6" borderId="8" xfId="0" applyFont="1" applyFill="1" applyBorder="1" applyAlignment="1">
      <alignment horizontal="center" wrapText="1"/>
    </xf>
    <xf numFmtId="0" fontId="12" fillId="7" borderId="7" xfId="0" applyFont="1" applyFill="1" applyBorder="1" applyAlignment="1">
      <alignment horizontal="center" wrapText="1"/>
    </xf>
    <xf numFmtId="0" fontId="12" fillId="7" borderId="8" xfId="0" applyFont="1" applyFill="1" applyBorder="1" applyAlignment="1">
      <alignment horizontal="center" wrapText="1"/>
    </xf>
    <xf numFmtId="0" fontId="22" fillId="6" borderId="1" xfId="0" applyFont="1" applyFill="1" applyBorder="1" applyAlignment="1">
      <alignment horizontal="left" wrapText="1"/>
    </xf>
    <xf numFmtId="0" fontId="22" fillId="6" borderId="7" xfId="0" applyFont="1" applyFill="1" applyBorder="1" applyAlignment="1">
      <alignment horizontal="center" wrapText="1"/>
    </xf>
    <xf numFmtId="0" fontId="22" fillId="6" borderId="8" xfId="0" applyFont="1" applyFill="1" applyBorder="1"/>
    <xf numFmtId="0" fontId="22" fillId="6" borderId="13" xfId="0" applyFont="1" applyFill="1" applyBorder="1"/>
    <xf numFmtId="0" fontId="23" fillId="0" borderId="0" xfId="0" applyFont="1"/>
    <xf numFmtId="0" fontId="24" fillId="0" borderId="0" xfId="0" applyFont="1"/>
    <xf numFmtId="0" fontId="25" fillId="0" borderId="0" xfId="0" applyFont="1" applyAlignment="1">
      <alignment horizontal="center"/>
    </xf>
    <xf numFmtId="0" fontId="25" fillId="0" borderId="0" xfId="0" applyFont="1"/>
    <xf numFmtId="0" fontId="26" fillId="0" borderId="0" xfId="0" applyFont="1"/>
    <xf numFmtId="0" fontId="3" fillId="0" borderId="0" xfId="0" applyFont="1" applyAlignment="1">
      <alignment vertical="center"/>
    </xf>
    <xf numFmtId="0" fontId="26" fillId="0" borderId="0" xfId="0" applyFont="1" applyAlignment="1">
      <alignment horizontal="center"/>
    </xf>
    <xf numFmtId="0" fontId="27" fillId="0" borderId="0" xfId="0" applyFont="1" applyAlignment="1">
      <alignment vertical="center"/>
    </xf>
    <xf numFmtId="0" fontId="28" fillId="0" borderId="0" xfId="0" applyFont="1"/>
    <xf numFmtId="0" fontId="28" fillId="0" borderId="0" xfId="0" applyFont="1" applyAlignment="1">
      <alignment horizontal="center"/>
    </xf>
    <xf numFmtId="0" fontId="1" fillId="0" borderId="0" xfId="0" applyFont="1"/>
    <xf numFmtId="0" fontId="1" fillId="0" borderId="0" xfId="0" applyFont="1" applyAlignment="1">
      <alignment horizontal="center"/>
    </xf>
    <xf numFmtId="0" fontId="29" fillId="0" borderId="0" xfId="0" applyFont="1"/>
    <xf numFmtId="0" fontId="30" fillId="0" borderId="0" xfId="0" applyFont="1" applyAlignment="1">
      <alignment vertical="center"/>
    </xf>
    <xf numFmtId="0" fontId="24" fillId="0" borderId="0" xfId="0" applyFont="1" applyAlignment="1">
      <alignment horizontal="center" vertical="center"/>
    </xf>
    <xf numFmtId="0" fontId="31" fillId="0" borderId="0" xfId="0" applyFont="1"/>
    <xf numFmtId="0" fontId="31" fillId="0" borderId="0" xfId="0" applyFont="1" applyAlignment="1">
      <alignment horizontal="center"/>
    </xf>
    <xf numFmtId="0" fontId="24" fillId="0" borderId="0" xfId="0" applyFont="1" applyAlignment="1">
      <alignment horizontal="center"/>
    </xf>
    <xf numFmtId="0" fontId="29" fillId="0" borderId="0" xfId="0" applyFont="1" applyAlignment="1">
      <alignment horizontal="center"/>
    </xf>
    <xf numFmtId="0" fontId="33" fillId="0" borderId="0" xfId="0" applyFont="1"/>
    <xf numFmtId="0" fontId="33" fillId="0" borderId="0" xfId="0" applyFont="1" applyAlignment="1">
      <alignment horizontal="center"/>
    </xf>
    <xf numFmtId="0" fontId="34" fillId="0" borderId="0" xfId="0" applyFont="1"/>
    <xf numFmtId="0" fontId="33" fillId="0" borderId="0" xfId="0" applyFont="1" applyAlignment="1">
      <alignment vertical="center"/>
    </xf>
    <xf numFmtId="0" fontId="33" fillId="0" borderId="0" xfId="0" applyFont="1" applyAlignment="1">
      <alignment horizontal="center" vertical="center"/>
    </xf>
    <xf numFmtId="0" fontId="35" fillId="0" borderId="0" xfId="0" applyFont="1"/>
    <xf numFmtId="0" fontId="12" fillId="8" borderId="0" xfId="0" applyFont="1" applyFill="1" applyAlignment="1">
      <alignment horizontal="left"/>
    </xf>
    <xf numFmtId="0" fontId="36" fillId="0" borderId="0" xfId="0" applyFont="1" applyAlignment="1">
      <alignment horizontal="center"/>
    </xf>
    <xf numFmtId="0" fontId="2" fillId="0" borderId="0" xfId="0" applyFont="1" applyAlignment="1">
      <alignment horizontal="left"/>
    </xf>
    <xf numFmtId="0" fontId="5" fillId="0" borderId="0" xfId="0" applyFont="1" applyAlignment="1">
      <alignment horizontal="center"/>
    </xf>
    <xf numFmtId="0" fontId="5" fillId="0" borderId="0" xfId="0" applyFont="1" applyAlignment="1">
      <alignment horizontal="left" wrapText="1"/>
    </xf>
    <xf numFmtId="0" fontId="5" fillId="0" borderId="0" xfId="0" applyFont="1"/>
    <xf numFmtId="0" fontId="5" fillId="0" borderId="0" xfId="0" applyFont="1" applyAlignment="1">
      <alignment wrapText="1"/>
    </xf>
    <xf numFmtId="0" fontId="12" fillId="8" borderId="1" xfId="0" applyFont="1" applyFill="1" applyBorder="1"/>
    <xf numFmtId="0" fontId="12" fillId="8" borderId="8" xfId="0" applyFont="1" applyFill="1" applyBorder="1"/>
    <xf numFmtId="0" fontId="11" fillId="0" borderId="0" xfId="0" applyFont="1" applyAlignment="1">
      <alignment horizontal="center" vertical="center"/>
    </xf>
    <xf numFmtId="0" fontId="37" fillId="0" borderId="0" xfId="0" applyFont="1" applyAlignment="1">
      <alignment horizontal="center" vertical="center"/>
    </xf>
    <xf numFmtId="0" fontId="32" fillId="0" borderId="0" xfId="0" applyFont="1"/>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28" fillId="0" borderId="0" xfId="0" applyFont="1" applyAlignment="1">
      <alignment vertical="center"/>
    </xf>
    <xf numFmtId="0" fontId="4" fillId="7" borderId="0" xfId="0" applyFont="1" applyFill="1" applyAlignment="1">
      <alignment horizontal="center"/>
    </xf>
    <xf numFmtId="0" fontId="5" fillId="0" borderId="9" xfId="0" applyFont="1" applyBorder="1" applyAlignment="1">
      <alignment horizontal="center" vertical="center"/>
    </xf>
    <xf numFmtId="0" fontId="40" fillId="0" borderId="0" xfId="0" applyFont="1"/>
    <xf numFmtId="0" fontId="11" fillId="0" borderId="0" xfId="0" applyFont="1" applyAlignment="1">
      <alignment vertical="center"/>
    </xf>
    <xf numFmtId="0" fontId="0" fillId="0" borderId="0" xfId="0" applyAlignment="1">
      <alignment horizontal="left"/>
    </xf>
    <xf numFmtId="0" fontId="41" fillId="0" borderId="0" xfId="0" applyFont="1"/>
    <xf numFmtId="0" fontId="42" fillId="0" borderId="0" xfId="0" applyFont="1"/>
    <xf numFmtId="0" fontId="43" fillId="0" borderId="0" xfId="0" applyFont="1"/>
    <xf numFmtId="0" fontId="42" fillId="0" borderId="0" xfId="0" applyFont="1" applyAlignment="1">
      <alignment vertical="center"/>
    </xf>
    <xf numFmtId="0" fontId="42" fillId="0" borderId="0" xfId="0" applyFont="1" applyAlignment="1">
      <alignment horizontal="center" vertical="center"/>
    </xf>
    <xf numFmtId="0" fontId="28" fillId="0" borderId="0" xfId="0" applyFont="1" applyAlignment="1">
      <alignment horizontal="center" vertical="center"/>
    </xf>
    <xf numFmtId="0" fontId="44" fillId="0" borderId="0" xfId="0" applyFont="1" applyAlignment="1">
      <alignment vertical="center"/>
    </xf>
    <xf numFmtId="0" fontId="17" fillId="0" borderId="0" xfId="0" applyFont="1" applyAlignment="1">
      <alignment vertical="center"/>
    </xf>
    <xf numFmtId="0" fontId="44" fillId="0" borderId="2" xfId="0" applyFont="1" applyBorder="1" applyAlignment="1">
      <alignment vertical="center"/>
    </xf>
    <xf numFmtId="0" fontId="5" fillId="0" borderId="2" xfId="0" applyFont="1" applyBorder="1" applyAlignment="1">
      <alignment horizontal="center" vertical="center"/>
    </xf>
    <xf numFmtId="0" fontId="20" fillId="5" borderId="10" xfId="0" applyFont="1" applyFill="1" applyBorder="1" applyAlignment="1">
      <alignment horizontal="left"/>
    </xf>
    <xf numFmtId="0" fontId="20" fillId="5" borderId="2" xfId="0" applyFont="1" applyFill="1" applyBorder="1" applyAlignment="1">
      <alignment horizontal="left"/>
    </xf>
    <xf numFmtId="0" fontId="20" fillId="5" borderId="2" xfId="0" applyFont="1" applyFill="1" applyBorder="1"/>
    <xf numFmtId="0" fontId="20" fillId="5" borderId="10" xfId="0" applyFont="1" applyFill="1" applyBorder="1" applyAlignment="1">
      <alignment horizontal="center"/>
    </xf>
    <xf numFmtId="0" fontId="22" fillId="0" borderId="1" xfId="0" applyFont="1" applyBorder="1"/>
    <xf numFmtId="0" fontId="17" fillId="0" borderId="1" xfId="0" applyFont="1" applyBorder="1" applyAlignment="1">
      <alignment horizontal="center"/>
    </xf>
    <xf numFmtId="0" fontId="17" fillId="0" borderId="8" xfId="0" applyFont="1" applyBorder="1" applyAlignment="1">
      <alignment horizontal="center"/>
    </xf>
    <xf numFmtId="0" fontId="7" fillId="0" borderId="2" xfId="0" applyFont="1" applyBorder="1"/>
    <xf numFmtId="0" fontId="7" fillId="0" borderId="2" xfId="0" applyFont="1" applyBorder="1" applyAlignment="1">
      <alignment horizontal="center"/>
    </xf>
    <xf numFmtId="0" fontId="17" fillId="0" borderId="2" xfId="0" applyFont="1" applyBorder="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39"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vertical="center"/>
    </xf>
    <xf numFmtId="0" fontId="45"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xf>
    <xf numFmtId="0" fontId="17" fillId="0" borderId="0" xfId="0" applyFont="1" applyAlignment="1">
      <alignment horizontal="center" vertical="center"/>
    </xf>
    <xf numFmtId="0" fontId="47" fillId="0" borderId="0" xfId="0" applyFont="1" applyAlignment="1">
      <alignment vertical="center"/>
    </xf>
    <xf numFmtId="0" fontId="48" fillId="0" borderId="0" xfId="0" applyFont="1" applyAlignment="1">
      <alignment vertical="center"/>
    </xf>
    <xf numFmtId="0" fontId="48"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49" fillId="0" borderId="0" xfId="0" applyFont="1" applyAlignment="1">
      <alignment vertical="center"/>
    </xf>
    <xf numFmtId="0" fontId="5" fillId="11" borderId="6" xfId="0" applyFont="1" applyFill="1" applyBorder="1" applyAlignment="1">
      <alignment horizontal="center" vertical="center"/>
    </xf>
    <xf numFmtId="0" fontId="5" fillId="11" borderId="18" xfId="0" applyFont="1" applyFill="1" applyBorder="1" applyAlignment="1">
      <alignment horizontal="center" vertical="center"/>
    </xf>
    <xf numFmtId="0" fontId="5" fillId="0" borderId="0" xfId="0" applyFont="1" applyAlignment="1">
      <alignment horizontal="center" wrapText="1"/>
    </xf>
    <xf numFmtId="0" fontId="22" fillId="6" borderId="1" xfId="0" applyFont="1" applyFill="1" applyBorder="1" applyAlignment="1">
      <alignment horizontal="center" wrapText="1"/>
    </xf>
    <xf numFmtId="0" fontId="38" fillId="0" borderId="9" xfId="0" applyFont="1" applyBorder="1" applyAlignment="1">
      <alignment vertical="center"/>
    </xf>
    <xf numFmtId="0" fontId="48" fillId="0" borderId="0" xfId="0" applyFont="1"/>
    <xf numFmtId="0" fontId="4" fillId="7" borderId="18" xfId="0" applyFont="1" applyFill="1" applyBorder="1" applyAlignment="1">
      <alignment horizontal="center"/>
    </xf>
    <xf numFmtId="0" fontId="12" fillId="8" borderId="23" xfId="0" applyFont="1" applyFill="1" applyBorder="1"/>
    <xf numFmtId="0" fontId="34" fillId="13" borderId="27" xfId="0" applyFont="1" applyFill="1" applyBorder="1"/>
    <xf numFmtId="0" fontId="34" fillId="13" borderId="23" xfId="0" applyFont="1" applyFill="1" applyBorder="1"/>
    <xf numFmtId="0" fontId="25" fillId="13" borderId="23" xfId="0" applyFont="1" applyFill="1" applyBorder="1"/>
    <xf numFmtId="0" fontId="25" fillId="13" borderId="24" xfId="0" applyFont="1" applyFill="1" applyBorder="1"/>
    <xf numFmtId="0" fontId="34" fillId="13" borderId="29" xfId="0" applyFont="1" applyFill="1" applyBorder="1"/>
    <xf numFmtId="0" fontId="7" fillId="2" borderId="0" xfId="0" applyFont="1" applyFill="1"/>
    <xf numFmtId="0" fontId="5" fillId="11" borderId="0" xfId="0" applyFont="1" applyFill="1" applyAlignment="1">
      <alignment horizontal="center" vertical="center"/>
    </xf>
    <xf numFmtId="0" fontId="0" fillId="0" borderId="16" xfId="0" applyBorder="1"/>
    <xf numFmtId="0" fontId="5" fillId="0" borderId="16" xfId="0" applyFont="1" applyBorder="1" applyAlignment="1">
      <alignment horizontal="center" vertical="center"/>
    </xf>
    <xf numFmtId="0" fontId="17" fillId="0" borderId="16" xfId="0" applyFont="1" applyBorder="1" applyAlignment="1">
      <alignment vertical="center"/>
    </xf>
    <xf numFmtId="0" fontId="38" fillId="0" borderId="16" xfId="0" applyFont="1" applyBorder="1" applyAlignment="1">
      <alignment vertical="center"/>
    </xf>
    <xf numFmtId="0" fontId="22" fillId="0" borderId="16" xfId="0" applyFont="1" applyBorder="1" applyAlignment="1">
      <alignment vertical="center"/>
    </xf>
    <xf numFmtId="0" fontId="5" fillId="0" borderId="16" xfId="0" applyFont="1" applyBorder="1" applyAlignment="1">
      <alignment vertical="center"/>
    </xf>
    <xf numFmtId="0" fontId="12" fillId="0" borderId="16" xfId="0" applyFont="1" applyBorder="1" applyAlignment="1">
      <alignment vertical="center"/>
    </xf>
    <xf numFmtId="0" fontId="39" fillId="0" borderId="9" xfId="0" applyFont="1" applyBorder="1" applyAlignment="1">
      <alignment vertical="center"/>
    </xf>
    <xf numFmtId="0" fontId="39" fillId="0" borderId="16" xfId="0" applyFont="1" applyBorder="1" applyAlignment="1">
      <alignment vertical="center"/>
    </xf>
    <xf numFmtId="0" fontId="6" fillId="0" borderId="16" xfId="0" applyFont="1" applyBorder="1" applyAlignment="1">
      <alignment vertical="center"/>
    </xf>
    <xf numFmtId="0" fontId="0" fillId="0" borderId="5" xfId="0" applyBorder="1"/>
    <xf numFmtId="0" fontId="7" fillId="0" borderId="5" xfId="0" applyFont="1" applyBorder="1" applyAlignment="1">
      <alignment horizontal="center"/>
    </xf>
    <xf numFmtId="0" fontId="38" fillId="0" borderId="5" xfId="0" applyFont="1" applyBorder="1" applyAlignment="1">
      <alignment horizontal="center" vertical="center"/>
    </xf>
    <xf numFmtId="0" fontId="11" fillId="0" borderId="5" xfId="0" applyFont="1" applyBorder="1" applyAlignment="1">
      <alignment horizontal="center"/>
    </xf>
    <xf numFmtId="0" fontId="39" fillId="0" borderId="5" xfId="0" applyFont="1" applyBorder="1" applyAlignment="1">
      <alignment horizontal="center" vertical="center"/>
    </xf>
    <xf numFmtId="0" fontId="39" fillId="0" borderId="5" xfId="0" applyFont="1" applyBorder="1" applyAlignment="1">
      <alignment vertical="center"/>
    </xf>
    <xf numFmtId="0" fontId="7" fillId="0" borderId="9" xfId="0" applyFont="1" applyBorder="1" applyAlignment="1">
      <alignment horizontal="center" vertical="center"/>
    </xf>
    <xf numFmtId="0" fontId="5" fillId="0" borderId="9" xfId="0" applyFont="1" applyBorder="1" applyAlignment="1">
      <alignment horizontal="center"/>
    </xf>
    <xf numFmtId="0" fontId="39" fillId="0" borderId="16" xfId="0" applyFont="1" applyBorder="1" applyAlignment="1">
      <alignment horizontal="center" vertical="center"/>
    </xf>
    <xf numFmtId="0" fontId="11" fillId="0" borderId="16" xfId="0" applyFont="1" applyBorder="1" applyAlignment="1">
      <alignment horizontal="center" vertical="center"/>
    </xf>
    <xf numFmtId="0" fontId="7" fillId="0" borderId="16" xfId="0" applyFont="1" applyBorder="1" applyAlignment="1">
      <alignment horizontal="center"/>
    </xf>
    <xf numFmtId="0" fontId="6" fillId="0" borderId="16" xfId="0" applyFont="1" applyBorder="1" applyAlignment="1">
      <alignment horizontal="center" vertical="center"/>
    </xf>
    <xf numFmtId="0" fontId="46" fillId="0" borderId="16" xfId="0" applyFont="1" applyBorder="1" applyAlignment="1">
      <alignment horizontal="center" vertical="center"/>
    </xf>
    <xf numFmtId="0" fontId="5" fillId="0" borderId="10" xfId="0" applyFont="1" applyBorder="1" applyAlignment="1">
      <alignment horizontal="center" vertical="center"/>
    </xf>
    <xf numFmtId="0" fontId="39" fillId="0" borderId="9" xfId="0" applyFont="1" applyBorder="1" applyAlignment="1">
      <alignment horizontal="center" vertical="center"/>
    </xf>
    <xf numFmtId="0" fontId="11" fillId="0" borderId="9" xfId="0" applyFont="1" applyBorder="1" applyAlignment="1">
      <alignment horizontal="center" vertical="center"/>
    </xf>
    <xf numFmtId="0" fontId="6" fillId="0" borderId="9" xfId="0" applyFont="1" applyBorder="1" applyAlignment="1">
      <alignment horizontal="center" vertical="center"/>
    </xf>
    <xf numFmtId="0" fontId="46" fillId="0" borderId="9" xfId="0" applyFont="1" applyBorder="1" applyAlignment="1">
      <alignment horizontal="center" vertical="center"/>
    </xf>
    <xf numFmtId="0" fontId="20" fillId="5" borderId="10" xfId="0" applyFont="1" applyFill="1" applyBorder="1"/>
    <xf numFmtId="0" fontId="11" fillId="0" borderId="9" xfId="0" applyFont="1" applyBorder="1" applyAlignment="1">
      <alignment vertical="center"/>
    </xf>
    <xf numFmtId="0" fontId="0" fillId="9" borderId="0" xfId="0" applyFill="1" applyAlignment="1">
      <alignment horizontal="center"/>
    </xf>
    <xf numFmtId="0" fontId="51" fillId="6" borderId="0" xfId="0" applyFont="1" applyFill="1"/>
    <xf numFmtId="0" fontId="2" fillId="6" borderId="0" xfId="0" applyFont="1" applyFill="1" applyAlignment="1">
      <alignment horizontal="right"/>
    </xf>
    <xf numFmtId="0" fontId="7" fillId="9" borderId="0" xfId="0" applyFont="1" applyFill="1"/>
    <xf numFmtId="0" fontId="2" fillId="0" borderId="0" xfId="0" applyFont="1"/>
    <xf numFmtId="0" fontId="52" fillId="0" borderId="0" xfId="2" applyFont="1"/>
    <xf numFmtId="0" fontId="7" fillId="6" borderId="4" xfId="0" applyFont="1" applyFill="1" applyBorder="1" applyAlignment="1">
      <alignment horizontal="center"/>
    </xf>
    <xf numFmtId="0" fontId="7" fillId="6" borderId="5" xfId="0" applyFont="1" applyFill="1" applyBorder="1" applyAlignment="1">
      <alignment horizontal="center"/>
    </xf>
    <xf numFmtId="0" fontId="53" fillId="0" borderId="10" xfId="0" applyFont="1" applyBorder="1" applyAlignment="1">
      <alignment vertical="center"/>
    </xf>
    <xf numFmtId="0" fontId="50" fillId="0" borderId="0" xfId="2"/>
    <xf numFmtId="0" fontId="36" fillId="0" borderId="0" xfId="2" applyFont="1"/>
    <xf numFmtId="0" fontId="50" fillId="0" borderId="0" xfId="2" applyAlignment="1">
      <alignment horizontal="center"/>
    </xf>
    <xf numFmtId="0" fontId="55" fillId="0" borderId="0" xfId="2" applyFont="1"/>
    <xf numFmtId="0" fontId="56" fillId="0" borderId="0" xfId="2" applyFont="1"/>
    <xf numFmtId="0" fontId="56" fillId="0" borderId="0" xfId="2" applyFont="1" applyAlignment="1">
      <alignment horizontal="center"/>
    </xf>
    <xf numFmtId="0" fontId="57" fillId="0" borderId="0" xfId="2" applyFont="1"/>
    <xf numFmtId="0" fontId="58" fillId="0" borderId="0" xfId="2" applyFont="1" applyAlignment="1">
      <alignment horizontal="right" vertical="center"/>
    </xf>
    <xf numFmtId="0" fontId="58" fillId="0" borderId="0" xfId="2" applyFont="1" applyAlignment="1">
      <alignment vertical="center"/>
    </xf>
    <xf numFmtId="0" fontId="59" fillId="0" borderId="0" xfId="2" applyFont="1" applyAlignment="1">
      <alignment vertical="center"/>
    </xf>
    <xf numFmtId="0" fontId="60" fillId="0" borderId="0" xfId="2" applyFont="1" applyAlignment="1">
      <alignment vertical="center"/>
    </xf>
    <xf numFmtId="0" fontId="63" fillId="0" borderId="0" xfId="2" applyFont="1" applyAlignment="1">
      <alignment horizontal="center" vertical="center"/>
    </xf>
    <xf numFmtId="0" fontId="67" fillId="0" borderId="0" xfId="2" applyFont="1"/>
    <xf numFmtId="0" fontId="56" fillId="6" borderId="30" xfId="2" applyFont="1" applyFill="1" applyBorder="1"/>
    <xf numFmtId="0" fontId="68" fillId="6" borderId="31" xfId="2" applyFont="1" applyFill="1" applyBorder="1" applyAlignment="1">
      <alignment horizontal="center" vertical="center"/>
    </xf>
    <xf numFmtId="0" fontId="56" fillId="6" borderId="30" xfId="2" applyFont="1" applyFill="1" applyBorder="1" applyProtection="1">
      <protection locked="0"/>
    </xf>
    <xf numFmtId="0" fontId="68" fillId="6" borderId="31" xfId="2" applyFont="1" applyFill="1" applyBorder="1"/>
    <xf numFmtId="0" fontId="69" fillId="6" borderId="31" xfId="2" applyFont="1" applyFill="1" applyBorder="1" applyAlignment="1">
      <alignment vertical="center"/>
    </xf>
    <xf numFmtId="0" fontId="69" fillId="6" borderId="32" xfId="2" applyFont="1" applyFill="1" applyBorder="1" applyAlignment="1">
      <alignment vertical="center"/>
    </xf>
    <xf numFmtId="0" fontId="57" fillId="0" borderId="0" xfId="2" applyFont="1" applyAlignment="1">
      <alignment vertical="center"/>
    </xf>
    <xf numFmtId="0" fontId="67" fillId="0" borderId="33" xfId="2" applyFont="1" applyBorder="1" applyAlignment="1">
      <alignment vertical="center"/>
    </xf>
    <xf numFmtId="0" fontId="37" fillId="15" borderId="34" xfId="2" applyFont="1" applyFill="1" applyBorder="1" applyAlignment="1">
      <alignment horizontal="center" vertical="center"/>
    </xf>
    <xf numFmtId="0" fontId="67" fillId="0" borderId="33" xfId="2" applyFont="1" applyBorder="1" applyAlignment="1" applyProtection="1">
      <alignment vertical="center"/>
      <protection locked="0"/>
    </xf>
    <xf numFmtId="0" fontId="71" fillId="15" borderId="0" xfId="2" applyFont="1" applyFill="1" applyAlignment="1">
      <alignment vertical="center"/>
    </xf>
    <xf numFmtId="0" fontId="71" fillId="15" borderId="35" xfId="2" applyFont="1" applyFill="1" applyBorder="1" applyAlignment="1">
      <alignment vertical="center"/>
    </xf>
    <xf numFmtId="0" fontId="56" fillId="6" borderId="33" xfId="2" applyFont="1" applyFill="1" applyBorder="1" applyProtection="1">
      <protection locked="0"/>
    </xf>
    <xf numFmtId="0" fontId="68" fillId="6" borderId="0" xfId="2" applyFont="1" applyFill="1"/>
    <xf numFmtId="0" fontId="69" fillId="6" borderId="0" xfId="2" applyFont="1" applyFill="1" applyAlignment="1">
      <alignment vertical="center"/>
    </xf>
    <xf numFmtId="0" fontId="69" fillId="6" borderId="35" xfId="2" applyFont="1" applyFill="1" applyBorder="1" applyAlignment="1">
      <alignment vertical="center"/>
    </xf>
    <xf numFmtId="0" fontId="71" fillId="0" borderId="0" xfId="2" applyFont="1" applyAlignment="1">
      <alignment vertical="center"/>
    </xf>
    <xf numFmtId="0" fontId="36" fillId="15" borderId="0" xfId="2" applyFont="1" applyFill="1" applyAlignment="1">
      <alignment horizontal="center" vertical="center" wrapText="1"/>
    </xf>
    <xf numFmtId="0" fontId="69" fillId="6" borderId="0" xfId="2" applyFont="1" applyFill="1" applyAlignment="1">
      <alignment horizontal="center" vertical="center"/>
    </xf>
    <xf numFmtId="0" fontId="54" fillId="0" borderId="16" xfId="2" applyFont="1" applyBorder="1" applyAlignment="1">
      <alignment vertical="top"/>
    </xf>
    <xf numFmtId="0" fontId="67" fillId="0" borderId="36" xfId="2" applyFont="1" applyBorder="1" applyAlignment="1">
      <alignment vertical="center"/>
    </xf>
    <xf numFmtId="0" fontId="36" fillId="15" borderId="37" xfId="2" applyFont="1" applyFill="1" applyBorder="1" applyAlignment="1">
      <alignment horizontal="center" vertical="center" wrapText="1"/>
    </xf>
    <xf numFmtId="0" fontId="37" fillId="15" borderId="37" xfId="2" applyFont="1" applyFill="1" applyBorder="1" applyAlignment="1">
      <alignment horizontal="center" vertical="center"/>
    </xf>
    <xf numFmtId="0" fontId="67" fillId="0" borderId="36" xfId="2" applyFont="1" applyBorder="1" applyAlignment="1" applyProtection="1">
      <alignment vertical="center"/>
      <protection locked="0"/>
    </xf>
    <xf numFmtId="0" fontId="71" fillId="15" borderId="37" xfId="2" applyFont="1" applyFill="1" applyBorder="1" applyAlignment="1">
      <alignment vertical="center"/>
    </xf>
    <xf numFmtId="0" fontId="71" fillId="15" borderId="38" xfId="2" applyFont="1" applyFill="1" applyBorder="1" applyAlignment="1">
      <alignment vertical="center"/>
    </xf>
    <xf numFmtId="0" fontId="63" fillId="16" borderId="39" xfId="2" applyFont="1" applyFill="1" applyBorder="1" applyAlignment="1">
      <alignment horizontal="center" vertical="center"/>
    </xf>
    <xf numFmtId="0" fontId="63" fillId="16" borderId="0" xfId="2" applyFont="1" applyFill="1" applyAlignment="1">
      <alignment horizontal="center" vertical="center"/>
    </xf>
    <xf numFmtId="0" fontId="63" fillId="16" borderId="40" xfId="2" applyFont="1" applyFill="1" applyBorder="1" applyAlignment="1">
      <alignment horizontal="center" vertical="center"/>
    </xf>
    <xf numFmtId="0" fontId="63" fillId="16" borderId="0" xfId="2" applyFont="1" applyFill="1" applyAlignment="1">
      <alignment vertical="center"/>
    </xf>
    <xf numFmtId="0" fontId="63" fillId="16" borderId="41" xfId="2" applyFont="1" applyFill="1" applyBorder="1" applyAlignment="1">
      <alignment horizontal="center" vertical="center"/>
    </xf>
    <xf numFmtId="0" fontId="63" fillId="16" borderId="0" xfId="2" applyFont="1" applyFill="1" applyAlignment="1">
      <alignment horizontal="left" vertical="center" indent="1"/>
    </xf>
    <xf numFmtId="0" fontId="63" fillId="16" borderId="0" xfId="2" applyFont="1" applyFill="1" applyAlignment="1">
      <alignment horizontal="left" vertical="center"/>
    </xf>
    <xf numFmtId="0" fontId="56" fillId="6" borderId="42" xfId="2" applyFont="1" applyFill="1" applyBorder="1"/>
    <xf numFmtId="0" fontId="68" fillId="6" borderId="43" xfId="2" applyFont="1" applyFill="1" applyBorder="1" applyAlignment="1">
      <alignment horizontal="center"/>
    </xf>
    <xf numFmtId="0" fontId="56" fillId="6" borderId="42" xfId="2" applyFont="1" applyFill="1" applyBorder="1" applyProtection="1">
      <protection locked="0"/>
    </xf>
    <xf numFmtId="0" fontId="68" fillId="6" borderId="43" xfId="2" applyFont="1" applyFill="1" applyBorder="1"/>
    <xf numFmtId="0" fontId="68" fillId="6" borderId="44" xfId="2" applyFont="1" applyFill="1" applyBorder="1"/>
    <xf numFmtId="0" fontId="69" fillId="6" borderId="32" xfId="2" applyFont="1" applyFill="1" applyBorder="1"/>
    <xf numFmtId="0" fontId="54" fillId="0" borderId="16" xfId="2" applyFont="1" applyBorder="1" applyAlignment="1">
      <alignment vertical="top" wrapText="1"/>
    </xf>
    <xf numFmtId="0" fontId="76" fillId="0" borderId="0" xfId="2" applyFont="1"/>
    <xf numFmtId="0" fontId="76" fillId="6" borderId="30" xfId="2" applyFont="1" applyFill="1" applyBorder="1"/>
    <xf numFmtId="0" fontId="69" fillId="6" borderId="31" xfId="2" applyFont="1" applyFill="1" applyBorder="1" applyAlignment="1">
      <alignment horizontal="center" vertical="center"/>
    </xf>
    <xf numFmtId="0" fontId="69" fillId="6" borderId="46" xfId="2" applyFont="1" applyFill="1" applyBorder="1" applyAlignment="1">
      <alignment horizontal="center" vertical="center"/>
    </xf>
    <xf numFmtId="0" fontId="76" fillId="6" borderId="30" xfId="2" applyFont="1" applyFill="1" applyBorder="1" applyProtection="1">
      <protection locked="0"/>
    </xf>
    <xf numFmtId="0" fontId="69" fillId="6" borderId="31" xfId="2" applyFont="1" applyFill="1" applyBorder="1"/>
    <xf numFmtId="0" fontId="69" fillId="6" borderId="47" xfId="2" applyFont="1" applyFill="1" applyBorder="1"/>
    <xf numFmtId="0" fontId="76" fillId="6" borderId="33" xfId="2" applyFont="1" applyFill="1" applyBorder="1" applyAlignment="1">
      <alignment vertical="center"/>
    </xf>
    <xf numFmtId="0" fontId="76" fillId="6" borderId="33" xfId="2" applyFont="1" applyFill="1" applyBorder="1" applyAlignment="1" applyProtection="1">
      <alignment vertical="center"/>
      <protection locked="0"/>
    </xf>
    <xf numFmtId="0" fontId="69" fillId="6" borderId="0" xfId="2" applyFont="1" applyFill="1"/>
    <xf numFmtId="0" fontId="67" fillId="15" borderId="0" xfId="2" applyFont="1" applyFill="1" applyAlignment="1">
      <alignment vertical="center"/>
    </xf>
    <xf numFmtId="0" fontId="69" fillId="6" borderId="31" xfId="2" applyFont="1" applyFill="1" applyBorder="1" applyAlignment="1">
      <alignment horizontal="center"/>
    </xf>
    <xf numFmtId="0" fontId="74" fillId="6" borderId="31" xfId="2" applyFont="1" applyFill="1" applyBorder="1" applyAlignment="1">
      <alignment horizontal="left" vertical="center"/>
    </xf>
    <xf numFmtId="0" fontId="67" fillId="0" borderId="0" xfId="2" applyFont="1" applyAlignment="1">
      <alignment vertical="center"/>
    </xf>
    <xf numFmtId="0" fontId="71" fillId="15" borderId="48" xfId="2" applyFont="1" applyFill="1" applyBorder="1" applyAlignment="1">
      <alignment vertical="center"/>
    </xf>
    <xf numFmtId="0" fontId="76" fillId="0" borderId="0" xfId="2" applyFont="1" applyAlignment="1">
      <alignment vertical="center"/>
    </xf>
    <xf numFmtId="0" fontId="63" fillId="16" borderId="49" xfId="2" applyFont="1" applyFill="1" applyBorder="1" applyAlignment="1">
      <alignment horizontal="center" vertical="center"/>
    </xf>
    <xf numFmtId="0" fontId="63" fillId="16" borderId="45" xfId="2" applyFont="1" applyFill="1" applyBorder="1" applyAlignment="1">
      <alignment horizontal="center" vertical="center"/>
    </xf>
    <xf numFmtId="0" fontId="63" fillId="16" borderId="45" xfId="2" applyFont="1" applyFill="1" applyBorder="1" applyAlignment="1">
      <alignment vertical="center"/>
    </xf>
    <xf numFmtId="0" fontId="63" fillId="16" borderId="50" xfId="2" applyFont="1" applyFill="1" applyBorder="1" applyAlignment="1">
      <alignment horizontal="center" vertical="center"/>
    </xf>
    <xf numFmtId="0" fontId="63" fillId="16" borderId="33" xfId="2" applyFont="1" applyFill="1" applyBorder="1"/>
    <xf numFmtId="0" fontId="63" fillId="16" borderId="0" xfId="2" applyFont="1" applyFill="1" applyAlignment="1">
      <alignment vertical="top"/>
    </xf>
    <xf numFmtId="0" fontId="63" fillId="16" borderId="0" xfId="2" applyFont="1" applyFill="1" applyAlignment="1">
      <alignment horizontal="left" vertical="top"/>
    </xf>
    <xf numFmtId="0" fontId="63" fillId="16" borderId="41" xfId="2" applyFont="1" applyFill="1" applyBorder="1" applyAlignment="1">
      <alignment horizontal="left" indent="1"/>
    </xf>
    <xf numFmtId="0" fontId="63" fillId="16" borderId="0" xfId="2" applyFont="1" applyFill="1" applyAlignment="1">
      <alignment horizontal="left" indent="1"/>
    </xf>
    <xf numFmtId="0" fontId="77" fillId="0" borderId="0" xfId="2" applyFont="1" applyAlignment="1">
      <alignment horizontal="left" vertical="center"/>
    </xf>
    <xf numFmtId="0" fontId="68" fillId="0" borderId="0" xfId="2" applyFont="1" applyAlignment="1">
      <alignment horizontal="left" vertical="center"/>
    </xf>
    <xf numFmtId="0" fontId="52" fillId="0" borderId="0" xfId="2" applyFont="1" applyAlignment="1">
      <alignment horizontal="left" vertical="center"/>
    </xf>
    <xf numFmtId="0" fontId="78" fillId="0" borderId="0" xfId="2" applyFont="1" applyAlignment="1">
      <alignment horizontal="left" vertical="center" indent="3"/>
    </xf>
    <xf numFmtId="0" fontId="52" fillId="0" borderId="0" xfId="2" applyFont="1" applyAlignment="1">
      <alignment horizontal="right" vertical="center"/>
    </xf>
    <xf numFmtId="0" fontId="79" fillId="14" borderId="0" xfId="2" applyFont="1" applyFill="1" applyAlignment="1">
      <alignment vertical="center"/>
    </xf>
    <xf numFmtId="0" fontId="50" fillId="14" borderId="0" xfId="2" applyFill="1"/>
    <xf numFmtId="0" fontId="79" fillId="14" borderId="0" xfId="2" applyFont="1" applyFill="1" applyAlignment="1">
      <alignment horizontal="left" vertical="center"/>
    </xf>
    <xf numFmtId="0" fontId="79" fillId="14" borderId="0" xfId="2" applyFont="1" applyFill="1" applyAlignment="1">
      <alignment horizontal="right" vertical="center"/>
    </xf>
    <xf numFmtId="0" fontId="2" fillId="0" borderId="0" xfId="2" applyFont="1" applyAlignment="1">
      <alignment horizontal="left"/>
    </xf>
    <xf numFmtId="0" fontId="50" fillId="17" borderId="0" xfId="2" applyFill="1"/>
    <xf numFmtId="0" fontId="82" fillId="0" borderId="0" xfId="2" applyFont="1"/>
    <xf numFmtId="0" fontId="82" fillId="0" borderId="0" xfId="2" applyFont="1" applyAlignment="1">
      <alignment horizontal="center"/>
    </xf>
    <xf numFmtId="0" fontId="68" fillId="0" borderId="0" xfId="2" applyFont="1"/>
    <xf numFmtId="0" fontId="68" fillId="18" borderId="0" xfId="2" applyFont="1" applyFill="1"/>
    <xf numFmtId="0" fontId="68" fillId="18" borderId="0" xfId="2" applyFont="1" applyFill="1" applyAlignment="1">
      <alignment horizontal="left"/>
    </xf>
    <xf numFmtId="0" fontId="40" fillId="0" borderId="0" xfId="0" applyFont="1" applyAlignment="1">
      <alignment horizontal="center" vertical="center"/>
    </xf>
    <xf numFmtId="0" fontId="48" fillId="2" borderId="0" xfId="0" applyFont="1" applyFill="1" applyAlignment="1">
      <alignment vertical="center"/>
    </xf>
    <xf numFmtId="0" fontId="7" fillId="4" borderId="0" xfId="0" applyFont="1" applyFill="1" applyAlignment="1">
      <alignment horizontal="center"/>
    </xf>
    <xf numFmtId="0" fontId="5" fillId="4" borderId="0" xfId="0" applyFont="1" applyFill="1" applyAlignment="1">
      <alignmen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0" fontId="49" fillId="4" borderId="9" xfId="0" applyFont="1" applyFill="1" applyBorder="1" applyAlignment="1">
      <alignment horizontal="center" vertical="center"/>
    </xf>
    <xf numFmtId="0" fontId="49" fillId="4" borderId="0" xfId="0" applyFont="1" applyFill="1" applyAlignment="1">
      <alignment horizontal="center" vertical="center"/>
    </xf>
    <xf numFmtId="0" fontId="5" fillId="4" borderId="9" xfId="0" applyFont="1" applyFill="1" applyBorder="1" applyAlignment="1">
      <alignment horizontal="center" vertical="center"/>
    </xf>
    <xf numFmtId="0" fontId="20" fillId="19" borderId="1" xfId="0" applyFont="1" applyFill="1" applyBorder="1"/>
    <xf numFmtId="0" fontId="20" fillId="19" borderId="2" xfId="0" applyFont="1" applyFill="1" applyBorder="1" applyAlignment="1">
      <alignment horizontal="center"/>
    </xf>
    <xf numFmtId="0" fontId="20" fillId="19" borderId="10" xfId="0" applyFont="1" applyFill="1" applyBorder="1" applyAlignment="1">
      <alignment horizontal="left"/>
    </xf>
    <xf numFmtId="0" fontId="20" fillId="19" borderId="2" xfId="0" applyFont="1" applyFill="1" applyBorder="1" applyAlignment="1">
      <alignment horizontal="left"/>
    </xf>
    <xf numFmtId="0" fontId="20" fillId="19" borderId="2" xfId="0" applyFont="1" applyFill="1" applyBorder="1"/>
    <xf numFmtId="0" fontId="20" fillId="19" borderId="10" xfId="0" applyFont="1" applyFill="1" applyBorder="1" applyAlignment="1">
      <alignment horizontal="center"/>
    </xf>
    <xf numFmtId="0" fontId="20" fillId="19" borderId="10" xfId="0" applyFont="1" applyFill="1" applyBorder="1"/>
    <xf numFmtId="0" fontId="12" fillId="0" borderId="14" xfId="0" applyFont="1" applyBorder="1"/>
    <xf numFmtId="0" fontId="12" fillId="0" borderId="14" xfId="0" applyFont="1" applyBorder="1" applyAlignment="1">
      <alignment horizontal="center"/>
    </xf>
    <xf numFmtId="0" fontId="12" fillId="0" borderId="0" xfId="0" applyFont="1"/>
    <xf numFmtId="0" fontId="12" fillId="0" borderId="0" xfId="0" applyFont="1" applyAlignment="1">
      <alignment horizontal="center"/>
    </xf>
    <xf numFmtId="0" fontId="44" fillId="0" borderId="0" xfId="0" applyFont="1"/>
    <xf numFmtId="0" fontId="44" fillId="0" borderId="0" xfId="0" applyFont="1" applyAlignment="1">
      <alignment horizontal="center"/>
    </xf>
    <xf numFmtId="0" fontId="17" fillId="0" borderId="0" xfId="0" applyFont="1"/>
    <xf numFmtId="0" fontId="5" fillId="0" borderId="6" xfId="0" applyFont="1" applyBorder="1" applyAlignment="1">
      <alignment vertical="center"/>
    </xf>
    <xf numFmtId="0" fontId="48" fillId="0" borderId="0" xfId="0" applyFont="1" applyAlignment="1">
      <alignment horizontal="center"/>
    </xf>
    <xf numFmtId="0" fontId="5" fillId="0" borderId="0" xfId="0" applyFont="1" applyAlignment="1">
      <alignment horizontal="left" vertical="center"/>
    </xf>
    <xf numFmtId="0" fontId="12" fillId="0" borderId="6" xfId="0" applyFont="1" applyBorder="1" applyAlignment="1">
      <alignment horizontal="center"/>
    </xf>
    <xf numFmtId="0" fontId="12" fillId="0" borderId="10" xfId="0" applyFont="1" applyBorder="1" applyAlignment="1">
      <alignment horizontal="center"/>
    </xf>
    <xf numFmtId="0" fontId="44" fillId="0" borderId="11" xfId="0" applyFont="1" applyBorder="1" applyAlignment="1">
      <alignment horizontal="center" vertical="center"/>
    </xf>
    <xf numFmtId="0" fontId="12" fillId="0" borderId="9" xfId="0" applyFont="1" applyBorder="1" applyAlignment="1">
      <alignment horizontal="center"/>
    </xf>
    <xf numFmtId="0" fontId="12" fillId="0" borderId="16" xfId="0" applyFont="1" applyBorder="1" applyAlignment="1">
      <alignment horizontal="center" vertical="center"/>
    </xf>
    <xf numFmtId="0" fontId="44" fillId="0" borderId="9" xfId="0" applyFont="1" applyBorder="1" applyAlignment="1">
      <alignment horizontal="center"/>
    </xf>
    <xf numFmtId="0" fontId="44" fillId="0" borderId="16" xfId="0" applyFont="1" applyBorder="1" applyAlignment="1">
      <alignment horizontal="center" vertical="center"/>
    </xf>
    <xf numFmtId="0" fontId="44" fillId="20" borderId="9" xfId="0" applyFont="1" applyFill="1" applyBorder="1" applyAlignment="1">
      <alignment horizontal="center"/>
    </xf>
    <xf numFmtId="0" fontId="45" fillId="0" borderId="16" xfId="0" applyFont="1" applyBorder="1" applyAlignment="1">
      <alignment horizontal="center" vertical="center"/>
    </xf>
    <xf numFmtId="0" fontId="17" fillId="0" borderId="9" xfId="0" applyFont="1" applyBorder="1" applyAlignment="1">
      <alignment horizontal="center"/>
    </xf>
    <xf numFmtId="0" fontId="17" fillId="0" borderId="16" xfId="0" applyFont="1" applyBorder="1" applyAlignment="1">
      <alignment horizontal="center" vertical="center"/>
    </xf>
    <xf numFmtId="0" fontId="48" fillId="0" borderId="16" xfId="0" applyFont="1" applyBorder="1" applyAlignment="1">
      <alignment horizontal="center" vertical="center"/>
    </xf>
    <xf numFmtId="0" fontId="48" fillId="0" borderId="9" xfId="0" applyFont="1" applyBorder="1" applyAlignment="1">
      <alignment horizontal="center"/>
    </xf>
    <xf numFmtId="0" fontId="12" fillId="0" borderId="10" xfId="0" applyFont="1" applyBorder="1"/>
    <xf numFmtId="0" fontId="12" fillId="0" borderId="11" xfId="0" applyFont="1" applyBorder="1" applyAlignment="1">
      <alignment vertical="center"/>
    </xf>
    <xf numFmtId="0" fontId="12" fillId="0" borderId="9" xfId="0" applyFont="1" applyBorder="1"/>
    <xf numFmtId="0" fontId="44" fillId="0" borderId="9" xfId="0" applyFont="1" applyBorder="1"/>
    <xf numFmtId="0" fontId="44" fillId="0" borderId="16" xfId="0" applyFont="1" applyBorder="1" applyAlignment="1">
      <alignment vertical="center"/>
    </xf>
    <xf numFmtId="0" fontId="17" fillId="0" borderId="9" xfId="0" applyFont="1" applyBorder="1"/>
    <xf numFmtId="0" fontId="5" fillId="0" borderId="9" xfId="0" applyFont="1" applyBorder="1"/>
    <xf numFmtId="0" fontId="48" fillId="0" borderId="9" xfId="0" applyFont="1" applyBorder="1"/>
    <xf numFmtId="0" fontId="48" fillId="0" borderId="16" xfId="0" applyFont="1" applyBorder="1" applyAlignment="1">
      <alignment vertical="center"/>
    </xf>
    <xf numFmtId="0" fontId="48" fillId="0" borderId="16" xfId="0" applyFont="1" applyBorder="1" applyAlignment="1">
      <alignment vertical="center" wrapText="1"/>
    </xf>
    <xf numFmtId="0" fontId="38" fillId="0" borderId="0" xfId="0" applyFont="1"/>
    <xf numFmtId="0" fontId="38" fillId="0" borderId="0" xfId="0" applyFont="1" applyAlignment="1">
      <alignment horizontal="center"/>
    </xf>
    <xf numFmtId="0" fontId="39" fillId="0" borderId="0" xfId="0" applyFont="1"/>
    <xf numFmtId="0" fontId="39" fillId="0" borderId="0" xfId="0" applyFont="1" applyAlignment="1">
      <alignment horizontal="center"/>
    </xf>
    <xf numFmtId="0" fontId="39" fillId="20" borderId="6" xfId="0" applyFont="1" applyFill="1" applyBorder="1" applyAlignment="1">
      <alignment horizontal="center"/>
    </xf>
    <xf numFmtId="0" fontId="39" fillId="0" borderId="6" xfId="0" applyFont="1" applyBorder="1" applyAlignment="1">
      <alignment horizontal="center"/>
    </xf>
    <xf numFmtId="0" fontId="12" fillId="0" borderId="51" xfId="0" applyFont="1" applyBorder="1" applyAlignment="1">
      <alignment horizontal="center"/>
    </xf>
    <xf numFmtId="0" fontId="7" fillId="0" borderId="52" xfId="0" applyFont="1" applyBorder="1" applyAlignment="1">
      <alignment horizontal="center"/>
    </xf>
    <xf numFmtId="0" fontId="7" fillId="0" borderId="25" xfId="0" applyFont="1" applyBorder="1" applyAlignment="1">
      <alignment horizontal="center"/>
    </xf>
    <xf numFmtId="0" fontId="38" fillId="0" borderId="6" xfId="0" applyFont="1" applyBorder="1" applyAlignment="1">
      <alignment horizontal="center"/>
    </xf>
    <xf numFmtId="0" fontId="17" fillId="0" borderId="6" xfId="0" applyFont="1" applyBorder="1" applyAlignment="1">
      <alignment horizontal="center"/>
    </xf>
    <xf numFmtId="0" fontId="5" fillId="0" borderId="6" xfId="0" applyFont="1" applyBorder="1" applyAlignment="1">
      <alignment horizontal="center"/>
    </xf>
    <xf numFmtId="0" fontId="84" fillId="0" borderId="6" xfId="0" applyFont="1" applyBorder="1" applyAlignment="1">
      <alignment horizontal="center"/>
    </xf>
    <xf numFmtId="0" fontId="11" fillId="0" borderId="6" xfId="0" applyFont="1" applyBorder="1" applyAlignment="1">
      <alignment horizontal="center"/>
    </xf>
    <xf numFmtId="0" fontId="17" fillId="6" borderId="7" xfId="0" applyFont="1" applyFill="1" applyBorder="1" applyAlignment="1">
      <alignment horizontal="left"/>
    </xf>
    <xf numFmtId="0" fontId="12" fillId="0" borderId="53" xfId="0" applyFont="1" applyBorder="1"/>
    <xf numFmtId="0" fontId="12" fillId="0" borderId="22" xfId="0" applyFont="1" applyBorder="1" applyAlignment="1">
      <alignment vertical="center"/>
    </xf>
    <xf numFmtId="0" fontId="38" fillId="0" borderId="9" xfId="0" applyFont="1" applyBorder="1"/>
    <xf numFmtId="0" fontId="38" fillId="0" borderId="16" xfId="0" applyFont="1" applyBorder="1" applyAlignment="1">
      <alignment horizontal="left"/>
    </xf>
    <xf numFmtId="0" fontId="12" fillId="7" borderId="1" xfId="0" applyFont="1" applyFill="1" applyBorder="1"/>
    <xf numFmtId="0" fontId="39" fillId="0" borderId="16" xfId="0" applyFont="1" applyBorder="1" applyAlignment="1">
      <alignment horizontal="center"/>
    </xf>
    <xf numFmtId="0" fontId="22" fillId="0" borderId="0" xfId="0" applyFont="1" applyAlignment="1">
      <alignment horizontal="center"/>
    </xf>
    <xf numFmtId="0" fontId="22" fillId="0" borderId="2" xfId="0" applyFont="1" applyBorder="1" applyAlignment="1">
      <alignment horizontal="center"/>
    </xf>
    <xf numFmtId="0" fontId="7" fillId="0" borderId="4" xfId="0" applyFont="1" applyBorder="1" applyAlignment="1">
      <alignment horizontal="center"/>
    </xf>
    <xf numFmtId="0" fontId="7" fillId="4" borderId="5" xfId="0" applyFont="1" applyFill="1" applyBorder="1" applyAlignment="1">
      <alignment horizontal="center"/>
    </xf>
    <xf numFmtId="0" fontId="44" fillId="0" borderId="10" xfId="0" applyFont="1" applyBorder="1" applyAlignment="1">
      <alignment vertical="center"/>
    </xf>
    <xf numFmtId="0" fontId="12" fillId="0" borderId="9" xfId="0" applyFont="1" applyBorder="1" applyAlignment="1">
      <alignment vertical="center"/>
    </xf>
    <xf numFmtId="0" fontId="44" fillId="0" borderId="9" xfId="0" applyFont="1" applyBorder="1" applyAlignment="1">
      <alignment vertical="center"/>
    </xf>
    <xf numFmtId="0" fontId="48" fillId="0" borderId="9" xfId="0" applyFont="1" applyBorder="1" applyAlignment="1">
      <alignment vertical="center"/>
    </xf>
    <xf numFmtId="0" fontId="5" fillId="0" borderId="9" xfId="0" applyFont="1" applyBorder="1" applyAlignment="1">
      <alignment vertical="center"/>
    </xf>
    <xf numFmtId="0" fontId="48" fillId="2" borderId="9" xfId="0" applyFont="1" applyFill="1" applyBorder="1" applyAlignment="1">
      <alignment vertical="center"/>
    </xf>
    <xf numFmtId="0" fontId="5" fillId="4" borderId="9" xfId="0" applyFont="1" applyFill="1" applyBorder="1" applyAlignment="1">
      <alignment vertical="center"/>
    </xf>
    <xf numFmtId="0" fontId="48" fillId="2" borderId="16" xfId="0" applyFont="1" applyFill="1" applyBorder="1" applyAlignment="1">
      <alignment horizontal="center" vertical="center"/>
    </xf>
    <xf numFmtId="0" fontId="5" fillId="4" borderId="16" xfId="0" applyFont="1" applyFill="1" applyBorder="1" applyAlignment="1">
      <alignment horizontal="center" vertical="center"/>
    </xf>
    <xf numFmtId="0" fontId="17" fillId="0" borderId="11" xfId="0" applyFont="1" applyBorder="1" applyAlignment="1">
      <alignment horizontal="center" vertical="center"/>
    </xf>
    <xf numFmtId="0" fontId="38" fillId="0" borderId="16" xfId="0" applyFont="1" applyBorder="1" applyAlignment="1">
      <alignment horizontal="center" vertical="center"/>
    </xf>
    <xf numFmtId="0" fontId="17" fillId="0" borderId="10" xfId="0" applyFont="1" applyBorder="1" applyAlignment="1">
      <alignment vertical="center"/>
    </xf>
    <xf numFmtId="0" fontId="5" fillId="4" borderId="9" xfId="0" applyFont="1" applyFill="1" applyBorder="1" applyAlignment="1">
      <alignment horizontal="center"/>
    </xf>
    <xf numFmtId="0" fontId="5" fillId="4" borderId="6" xfId="0" applyFont="1" applyFill="1" applyBorder="1" applyAlignment="1">
      <alignment horizontal="center"/>
    </xf>
    <xf numFmtId="0" fontId="7" fillId="4" borderId="25" xfId="0" applyFont="1" applyFill="1" applyBorder="1" applyAlignment="1">
      <alignment horizontal="center"/>
    </xf>
    <xf numFmtId="0" fontId="6" fillId="4" borderId="9" xfId="0" applyFont="1" applyFill="1" applyBorder="1" applyAlignment="1">
      <alignment horizontal="center"/>
    </xf>
    <xf numFmtId="0" fontId="6" fillId="4" borderId="16" xfId="0" applyFont="1" applyFill="1" applyBorder="1" applyAlignment="1">
      <alignment horizontal="center" vertical="center"/>
    </xf>
    <xf numFmtId="0" fontId="83" fillId="4" borderId="6" xfId="0" applyFont="1" applyFill="1" applyBorder="1" applyAlignment="1">
      <alignment horizontal="center" vertical="center"/>
    </xf>
    <xf numFmtId="0" fontId="5" fillId="0" borderId="14" xfId="0" applyFont="1" applyBorder="1"/>
    <xf numFmtId="0" fontId="5" fillId="0" borderId="54" xfId="0" applyFont="1" applyBorder="1"/>
    <xf numFmtId="0" fontId="5" fillId="0" borderId="55" xfId="0" applyFont="1" applyBorder="1"/>
    <xf numFmtId="0" fontId="5" fillId="0" borderId="5" xfId="0" applyFont="1" applyBorder="1"/>
    <xf numFmtId="0" fontId="5" fillId="0" borderId="56" xfId="0" applyFont="1" applyBorder="1"/>
    <xf numFmtId="0" fontId="5" fillId="0" borderId="0" xfId="0" applyFont="1" applyAlignment="1">
      <alignment horizontal="left"/>
    </xf>
    <xf numFmtId="0" fontId="5" fillId="0" borderId="5" xfId="0" applyFont="1" applyBorder="1" applyAlignment="1">
      <alignment horizontal="left"/>
    </xf>
    <xf numFmtId="0" fontId="5" fillId="0" borderId="56" xfId="0" applyFont="1" applyBorder="1" applyAlignment="1">
      <alignment horizontal="center"/>
    </xf>
    <xf numFmtId="0" fontId="39" fillId="0" borderId="5" xfId="0" applyFont="1" applyBorder="1"/>
    <xf numFmtId="0" fontId="5" fillId="20" borderId="5" xfId="0" applyFont="1" applyFill="1" applyBorder="1"/>
    <xf numFmtId="0" fontId="6" fillId="0" borderId="56" xfId="0" applyFont="1" applyBorder="1"/>
    <xf numFmtId="0" fontId="5" fillId="20" borderId="5" xfId="0" applyFont="1" applyFill="1" applyBorder="1" applyAlignment="1">
      <alignment vertical="center"/>
    </xf>
    <xf numFmtId="0" fontId="5" fillId="0" borderId="56" xfId="0" applyFont="1" applyBorder="1" applyAlignment="1">
      <alignment vertical="center" wrapText="1"/>
    </xf>
    <xf numFmtId="0" fontId="11" fillId="20" borderId="5" xfId="0" applyFont="1" applyFill="1" applyBorder="1" applyAlignment="1">
      <alignment wrapText="1"/>
    </xf>
    <xf numFmtId="0" fontId="85" fillId="0" borderId="0" xfId="0" applyFont="1" applyAlignment="1">
      <alignment horizontal="center" vertical="center"/>
    </xf>
    <xf numFmtId="0" fontId="85" fillId="0" borderId="0" xfId="0" applyFont="1" applyAlignment="1">
      <alignment horizontal="center" vertical="center" wrapText="1"/>
    </xf>
    <xf numFmtId="0" fontId="86" fillId="7" borderId="6" xfId="0" applyFont="1" applyFill="1" applyBorder="1" applyAlignment="1">
      <alignment horizontal="center" vertical="center"/>
    </xf>
    <xf numFmtId="0" fontId="86" fillId="7" borderId="0" xfId="0" applyFont="1" applyFill="1" applyAlignment="1">
      <alignment horizontal="center" vertical="center"/>
    </xf>
    <xf numFmtId="0" fontId="86" fillId="7" borderId="18" xfId="0" applyFont="1" applyFill="1" applyBorder="1" applyAlignment="1">
      <alignment horizontal="center" vertical="center"/>
    </xf>
    <xf numFmtId="0" fontId="86" fillId="7" borderId="9" xfId="0" applyFont="1" applyFill="1" applyBorder="1" applyAlignment="1">
      <alignment horizontal="center" vertical="center"/>
    </xf>
    <xf numFmtId="0" fontId="86" fillId="7" borderId="2" xfId="0" applyFont="1" applyFill="1" applyBorder="1" applyAlignment="1">
      <alignment horizontal="center" vertical="center"/>
    </xf>
    <xf numFmtId="0" fontId="86" fillId="7" borderId="19" xfId="0" applyFont="1" applyFill="1" applyBorder="1" applyAlignment="1">
      <alignment horizontal="center" vertical="center"/>
    </xf>
    <xf numFmtId="0" fontId="86" fillId="7" borderId="14" xfId="0" applyFont="1" applyFill="1" applyBorder="1" applyAlignment="1">
      <alignment horizontal="center" vertical="center"/>
    </xf>
    <xf numFmtId="0" fontId="86" fillId="7" borderId="22" xfId="0" applyFont="1" applyFill="1" applyBorder="1" applyAlignment="1">
      <alignment horizontal="center" vertical="center"/>
    </xf>
    <xf numFmtId="0" fontId="85" fillId="0" borderId="9" xfId="0" applyFont="1" applyBorder="1" applyAlignment="1">
      <alignment horizontal="center" vertical="center"/>
    </xf>
    <xf numFmtId="0" fontId="44" fillId="0" borderId="0" xfId="0" applyFont="1" applyAlignment="1">
      <alignment horizontal="left" vertical="center"/>
    </xf>
    <xf numFmtId="0" fontId="48" fillId="0" borderId="6" xfId="0" applyFont="1" applyBorder="1" applyAlignment="1">
      <alignment horizontal="center" vertical="center"/>
    </xf>
    <xf numFmtId="0" fontId="48" fillId="0" borderId="18" xfId="0" applyFont="1" applyBorder="1" applyAlignment="1">
      <alignment horizontal="center" vertical="center"/>
    </xf>
    <xf numFmtId="0" fontId="5" fillId="7" borderId="9" xfId="0" applyFont="1" applyFill="1" applyBorder="1" applyAlignment="1">
      <alignment vertical="center"/>
    </xf>
    <xf numFmtId="0" fontId="5" fillId="7" borderId="0" xfId="0" applyFont="1" applyFill="1" applyAlignment="1">
      <alignment vertical="center"/>
    </xf>
    <xf numFmtId="0" fontId="5" fillId="7" borderId="28" xfId="0" applyFont="1" applyFill="1" applyBorder="1" applyAlignment="1">
      <alignment vertical="center"/>
    </xf>
    <xf numFmtId="0" fontId="5" fillId="7" borderId="16" xfId="0" applyFont="1" applyFill="1" applyBorder="1" applyAlignment="1">
      <alignment vertical="center"/>
    </xf>
    <xf numFmtId="0" fontId="48" fillId="6" borderId="6" xfId="0" applyFont="1" applyFill="1" applyBorder="1" applyAlignment="1">
      <alignment horizontal="center" vertical="center"/>
    </xf>
    <xf numFmtId="0" fontId="48" fillId="6" borderId="0" xfId="0" applyFont="1" applyFill="1" applyAlignment="1">
      <alignment horizontal="center" vertical="center"/>
    </xf>
    <xf numFmtId="0" fontId="48" fillId="6" borderId="18" xfId="0" applyFont="1" applyFill="1" applyBorder="1" applyAlignment="1">
      <alignment horizontal="center" vertical="center"/>
    </xf>
    <xf numFmtId="0" fontId="11" fillId="6" borderId="0" xfId="0" applyFont="1" applyFill="1" applyAlignment="1">
      <alignment horizontal="center" vertical="center"/>
    </xf>
    <xf numFmtId="0" fontId="39" fillId="0" borderId="18" xfId="0" applyFont="1" applyBorder="1" applyAlignment="1">
      <alignment horizontal="center" vertical="center"/>
    </xf>
    <xf numFmtId="0" fontId="11" fillId="0" borderId="6" xfId="0" applyFont="1" applyBorder="1" applyAlignment="1">
      <alignment horizontal="center" vertical="center"/>
    </xf>
    <xf numFmtId="0" fontId="11" fillId="0" borderId="18" xfId="0" applyFont="1" applyBorder="1" applyAlignment="1">
      <alignment horizontal="center" vertical="center"/>
    </xf>
    <xf numFmtId="0" fontId="11" fillId="0" borderId="25" xfId="0" applyFont="1" applyBorder="1" applyAlignment="1">
      <alignment horizontal="center" vertical="center"/>
    </xf>
    <xf numFmtId="0" fontId="17" fillId="0" borderId="0" xfId="0" applyFont="1" applyAlignment="1">
      <alignment horizontal="left" vertical="center"/>
    </xf>
    <xf numFmtId="0" fontId="11" fillId="7" borderId="9" xfId="0" applyFont="1" applyFill="1" applyBorder="1" applyAlignment="1">
      <alignment horizontal="center" vertical="center"/>
    </xf>
    <xf numFmtId="0" fontId="11" fillId="7" borderId="0" xfId="0" applyFont="1" applyFill="1" applyAlignment="1">
      <alignment horizontal="center" vertical="center"/>
    </xf>
    <xf numFmtId="0" fontId="12" fillId="0" borderId="0" xfId="0" applyFont="1" applyAlignment="1">
      <alignment horizontal="left" vertical="center"/>
    </xf>
    <xf numFmtId="0" fontId="48" fillId="0" borderId="9" xfId="0" applyFont="1" applyBorder="1" applyAlignment="1">
      <alignment horizontal="center" vertical="center"/>
    </xf>
    <xf numFmtId="0" fontId="11" fillId="7" borderId="9" xfId="0" applyFont="1" applyFill="1" applyBorder="1" applyAlignment="1">
      <alignment vertical="center"/>
    </xf>
    <xf numFmtId="0" fontId="46" fillId="7" borderId="18" xfId="0" applyFont="1" applyFill="1" applyBorder="1" applyAlignment="1">
      <alignment vertical="center"/>
    </xf>
    <xf numFmtId="0" fontId="46" fillId="7" borderId="0" xfId="0" applyFont="1" applyFill="1" applyAlignment="1">
      <alignment vertical="center"/>
    </xf>
    <xf numFmtId="0" fontId="46" fillId="7" borderId="16" xfId="0" applyFont="1" applyFill="1" applyBorder="1" applyAlignment="1">
      <alignment vertical="center"/>
    </xf>
    <xf numFmtId="0" fontId="48" fillId="0" borderId="0" xfId="0" applyFont="1" applyAlignment="1">
      <alignment horizontal="left" vertical="center"/>
    </xf>
    <xf numFmtId="0" fontId="11" fillId="7" borderId="9" xfId="0" applyFont="1" applyFill="1" applyBorder="1" applyAlignment="1">
      <alignment horizontal="left" vertical="center"/>
    </xf>
    <xf numFmtId="0" fontId="11" fillId="11" borderId="6" xfId="0" applyFont="1" applyFill="1" applyBorder="1" applyAlignment="1">
      <alignment horizontal="center" vertical="center"/>
    </xf>
    <xf numFmtId="0" fontId="11" fillId="11" borderId="0" xfId="0" applyFont="1" applyFill="1" applyAlignment="1">
      <alignment horizontal="center" vertical="center"/>
    </xf>
    <xf numFmtId="0" fontId="48" fillId="11" borderId="9" xfId="0" applyFont="1" applyFill="1" applyBorder="1" applyAlignment="1">
      <alignment horizontal="center" vertical="center"/>
    </xf>
    <xf numFmtId="0" fontId="48" fillId="11" borderId="0" xfId="0" applyFont="1" applyFill="1" applyAlignment="1">
      <alignment horizontal="center" vertical="center"/>
    </xf>
    <xf numFmtId="0" fontId="46" fillId="0" borderId="16" xfId="0" applyFont="1" applyBorder="1" applyAlignment="1">
      <alignment vertical="center"/>
    </xf>
    <xf numFmtId="0" fontId="11" fillId="10" borderId="9" xfId="0" applyFont="1" applyFill="1" applyBorder="1" applyAlignment="1">
      <alignment vertical="center"/>
    </xf>
    <xf numFmtId="0" fontId="46" fillId="10" borderId="18" xfId="0" applyFont="1" applyFill="1" applyBorder="1" applyAlignment="1">
      <alignment horizontal="center" vertical="center"/>
    </xf>
    <xf numFmtId="0" fontId="46" fillId="10" borderId="0" xfId="0" applyFont="1" applyFill="1" applyAlignment="1">
      <alignment horizontal="center" vertical="center"/>
    </xf>
    <xf numFmtId="0" fontId="46" fillId="10" borderId="16" xfId="0" applyFont="1" applyFill="1" applyBorder="1" applyAlignment="1">
      <alignment horizontal="center" vertical="center"/>
    </xf>
    <xf numFmtId="0" fontId="5" fillId="2" borderId="16" xfId="0" applyFont="1" applyFill="1" applyBorder="1" applyAlignment="1">
      <alignment vertical="center"/>
    </xf>
    <xf numFmtId="0" fontId="48" fillId="11" borderId="6" xfId="0" applyFont="1" applyFill="1" applyBorder="1" applyAlignment="1">
      <alignment horizontal="center" vertical="center"/>
    </xf>
    <xf numFmtId="0" fontId="46" fillId="0" borderId="6" xfId="0" applyFont="1" applyBorder="1" applyAlignment="1">
      <alignment horizontal="center" vertical="center"/>
    </xf>
    <xf numFmtId="0" fontId="46" fillId="7" borderId="0" xfId="0" applyFont="1" applyFill="1" applyAlignment="1">
      <alignment horizontal="center" vertical="center"/>
    </xf>
    <xf numFmtId="0" fontId="49" fillId="0" borderId="16" xfId="0" applyFont="1" applyBorder="1" applyAlignment="1">
      <alignment vertical="center"/>
    </xf>
    <xf numFmtId="0" fontId="11" fillId="11" borderId="18" xfId="0" applyFont="1" applyFill="1" applyBorder="1" applyAlignment="1">
      <alignment horizontal="center" vertical="center"/>
    </xf>
    <xf numFmtId="0" fontId="46" fillId="12" borderId="18" xfId="0" applyFont="1" applyFill="1" applyBorder="1" applyAlignment="1">
      <alignment horizontal="center" vertical="center"/>
    </xf>
    <xf numFmtId="0" fontId="46" fillId="12" borderId="0" xfId="0" applyFont="1" applyFill="1" applyAlignment="1">
      <alignment horizontal="center" vertical="center"/>
    </xf>
    <xf numFmtId="0" fontId="46" fillId="0" borderId="0" xfId="0" applyFont="1" applyAlignment="1">
      <alignment horizontal="left" vertical="center"/>
    </xf>
    <xf numFmtId="0" fontId="11" fillId="11" borderId="20" xfId="0" applyFont="1" applyFill="1" applyBorder="1" applyAlignment="1">
      <alignment horizontal="center" vertical="center"/>
    </xf>
    <xf numFmtId="0" fontId="11" fillId="11" borderId="17" xfId="0" applyFont="1" applyFill="1" applyBorder="1" applyAlignment="1">
      <alignment horizontal="center" vertical="center"/>
    </xf>
    <xf numFmtId="0" fontId="11" fillId="0" borderId="19" xfId="0" applyFont="1" applyBorder="1" applyAlignment="1">
      <alignment horizontal="center" vertical="center"/>
    </xf>
    <xf numFmtId="0" fontId="11" fillId="0" borderId="14" xfId="0" applyFont="1" applyBorder="1" applyAlignment="1">
      <alignment horizontal="center" vertical="center"/>
    </xf>
    <xf numFmtId="0" fontId="53" fillId="0" borderId="0" xfId="0" applyFont="1" applyAlignment="1">
      <alignment vertical="center"/>
    </xf>
    <xf numFmtId="0" fontId="7" fillId="0" borderId="16" xfId="0" applyFont="1" applyBorder="1" applyAlignment="1">
      <alignment vertical="center"/>
    </xf>
    <xf numFmtId="0" fontId="47" fillId="0" borderId="0" xfId="0" applyFont="1" applyAlignment="1">
      <alignment horizontal="center" vertical="center"/>
    </xf>
    <xf numFmtId="0" fontId="47" fillId="0" borderId="16" xfId="0" applyFont="1" applyBorder="1" applyAlignment="1">
      <alignment vertical="center"/>
    </xf>
    <xf numFmtId="0" fontId="13" fillId="0" borderId="0" xfId="0" applyFont="1" applyAlignment="1">
      <alignment vertical="center"/>
    </xf>
    <xf numFmtId="0" fontId="7" fillId="0" borderId="5" xfId="0" applyFont="1" applyBorder="1" applyAlignment="1">
      <alignment horizontal="center" vertical="center"/>
    </xf>
    <xf numFmtId="0" fontId="5" fillId="0" borderId="18" xfId="0" applyFont="1" applyBorder="1" applyAlignment="1">
      <alignment vertical="center"/>
    </xf>
    <xf numFmtId="0" fontId="7" fillId="0" borderId="9" xfId="0" applyFont="1" applyBorder="1" applyAlignment="1">
      <alignment vertical="center"/>
    </xf>
    <xf numFmtId="0" fontId="5" fillId="7" borderId="18" xfId="0" applyFont="1" applyFill="1" applyBorder="1" applyAlignment="1">
      <alignment vertical="center"/>
    </xf>
    <xf numFmtId="0" fontId="49" fillId="0" borderId="0" xfId="0" applyFont="1" applyAlignment="1">
      <alignment horizontal="center" vertical="center"/>
    </xf>
    <xf numFmtId="0" fontId="11" fillId="0" borderId="5" xfId="0" applyFont="1" applyBorder="1" applyAlignment="1">
      <alignment horizontal="center" vertical="center"/>
    </xf>
    <xf numFmtId="0" fontId="7" fillId="0" borderId="16" xfId="0" applyFont="1" applyBorder="1" applyAlignment="1">
      <alignment horizontal="center" vertical="center"/>
    </xf>
    <xf numFmtId="0" fontId="5" fillId="7" borderId="26" xfId="0" applyFont="1" applyFill="1" applyBorder="1" applyAlignment="1">
      <alignment vertical="center"/>
    </xf>
    <xf numFmtId="0" fontId="5" fillId="0" borderId="26" xfId="0" applyFont="1" applyBorder="1" applyAlignment="1">
      <alignment vertical="center"/>
    </xf>
    <xf numFmtId="0" fontId="5" fillId="11" borderId="18" xfId="0" applyFont="1" applyFill="1" applyBorder="1" applyAlignment="1">
      <alignment vertical="center"/>
    </xf>
    <xf numFmtId="0" fontId="5" fillId="11" borderId="0" xfId="0" applyFont="1" applyFill="1" applyAlignment="1">
      <alignment vertical="center"/>
    </xf>
    <xf numFmtId="0" fontId="5" fillId="10" borderId="0" xfId="0" applyFont="1" applyFill="1" applyAlignment="1">
      <alignment vertical="center"/>
    </xf>
    <xf numFmtId="0" fontId="5" fillId="10" borderId="26" xfId="0" applyFont="1" applyFill="1" applyBorder="1" applyAlignment="1">
      <alignment vertical="center"/>
    </xf>
    <xf numFmtId="0" fontId="5" fillId="10" borderId="18" xfId="0" applyFont="1" applyFill="1" applyBorder="1" applyAlignment="1">
      <alignment vertical="center"/>
    </xf>
    <xf numFmtId="0" fontId="5" fillId="10" borderId="16" xfId="0" applyFont="1" applyFill="1" applyBorder="1" applyAlignment="1">
      <alignment vertical="center"/>
    </xf>
    <xf numFmtId="0" fontId="87" fillId="0" borderId="0" xfId="0" applyFont="1" applyAlignment="1">
      <alignment vertical="center"/>
    </xf>
    <xf numFmtId="0" fontId="46" fillId="0" borderId="5" xfId="0" applyFont="1" applyBorder="1" applyAlignment="1">
      <alignment horizontal="center" vertical="center"/>
    </xf>
    <xf numFmtId="0" fontId="5" fillId="11" borderId="6" xfId="0" applyFont="1" applyFill="1" applyBorder="1" applyAlignment="1">
      <alignment vertical="center"/>
    </xf>
    <xf numFmtId="0" fontId="5" fillId="0" borderId="15" xfId="0" applyFont="1" applyBorder="1" applyAlignment="1">
      <alignment vertical="center"/>
    </xf>
    <xf numFmtId="0" fontId="5" fillId="0" borderId="14" xfId="0" applyFont="1" applyBorder="1" applyAlignment="1">
      <alignment vertical="center"/>
    </xf>
    <xf numFmtId="0" fontId="5" fillId="0" borderId="5" xfId="0" applyFont="1" applyBorder="1" applyAlignment="1">
      <alignment horizontal="center" vertical="center"/>
    </xf>
    <xf numFmtId="0" fontId="22" fillId="0" borderId="11" xfId="0" applyFont="1" applyBorder="1" applyAlignment="1">
      <alignment horizontal="center"/>
    </xf>
    <xf numFmtId="0" fontId="22" fillId="0" borderId="16" xfId="0" applyFont="1" applyBorder="1" applyAlignment="1">
      <alignment horizontal="center"/>
    </xf>
    <xf numFmtId="0" fontId="7" fillId="4" borderId="16" xfId="0" applyFont="1" applyFill="1" applyBorder="1" applyAlignment="1">
      <alignment horizontal="center"/>
    </xf>
    <xf numFmtId="0" fontId="16" fillId="0" borderId="2" xfId="1" applyFont="1" applyBorder="1" applyAlignment="1">
      <alignment horizontal="center" vertical="center"/>
    </xf>
    <xf numFmtId="0" fontId="0" fillId="0" borderId="9" xfId="0" applyBorder="1" applyAlignment="1">
      <alignment horizontal="center"/>
    </xf>
    <xf numFmtId="0" fontId="0" fillId="0" borderId="12" xfId="0" applyBorder="1" applyAlignment="1">
      <alignment horizontal="center"/>
    </xf>
    <xf numFmtId="0" fontId="88" fillId="0" borderId="9" xfId="0" applyFont="1" applyBorder="1" applyAlignment="1">
      <alignment vertical="center"/>
    </xf>
    <xf numFmtId="0" fontId="88" fillId="0" borderId="16" xfId="0" applyFont="1" applyBorder="1" applyAlignment="1">
      <alignment horizontal="center" vertical="center"/>
    </xf>
    <xf numFmtId="0" fontId="88" fillId="0" borderId="0" xfId="0" applyFont="1"/>
    <xf numFmtId="0" fontId="88" fillId="0" borderId="0" xfId="0" applyFont="1" applyAlignment="1">
      <alignment vertical="center"/>
    </xf>
    <xf numFmtId="0" fontId="11" fillId="4" borderId="0" xfId="0" applyFont="1" applyFill="1" applyAlignment="1">
      <alignment vertical="center"/>
    </xf>
    <xf numFmtId="0" fontId="89" fillId="0" borderId="9" xfId="0" applyFont="1" applyBorder="1" applyAlignment="1">
      <alignment vertical="center"/>
    </xf>
    <xf numFmtId="0" fontId="89" fillId="0" borderId="16" xfId="0" applyFont="1" applyBorder="1" applyAlignment="1">
      <alignment horizontal="center" vertical="center"/>
    </xf>
    <xf numFmtId="0" fontId="89" fillId="0" borderId="0" xfId="0" applyFont="1" applyAlignment="1">
      <alignment vertical="center"/>
    </xf>
    <xf numFmtId="0" fontId="90" fillId="0" borderId="9" xfId="0" applyFont="1" applyBorder="1" applyAlignment="1">
      <alignment vertical="center"/>
    </xf>
    <xf numFmtId="0" fontId="90" fillId="0" borderId="16" xfId="0" applyFont="1" applyBorder="1" applyAlignment="1">
      <alignment horizontal="center" vertical="center"/>
    </xf>
    <xf numFmtId="0" fontId="90" fillId="0" borderId="0" xfId="0" applyFont="1" applyAlignment="1">
      <alignment vertical="center"/>
    </xf>
    <xf numFmtId="0" fontId="49" fillId="0" borderId="9" xfId="0" applyFont="1" applyBorder="1" applyAlignment="1">
      <alignment vertical="center"/>
    </xf>
    <xf numFmtId="0" fontId="49" fillId="0" borderId="16" xfId="0" applyFont="1" applyBorder="1" applyAlignment="1">
      <alignment horizontal="center" vertical="center"/>
    </xf>
    <xf numFmtId="0" fontId="49" fillId="4" borderId="9" xfId="0" applyFont="1" applyFill="1" applyBorder="1" applyAlignment="1">
      <alignment vertical="center"/>
    </xf>
    <xf numFmtId="0" fontId="49" fillId="4" borderId="16" xfId="0" applyFont="1" applyFill="1" applyBorder="1" applyAlignment="1">
      <alignment horizontal="center" vertical="center"/>
    </xf>
    <xf numFmtId="0" fontId="49" fillId="4" borderId="0" xfId="0" applyFont="1" applyFill="1" applyAlignment="1">
      <alignment vertical="center"/>
    </xf>
    <xf numFmtId="0" fontId="49" fillId="4" borderId="0" xfId="0" applyFont="1" applyFill="1" applyAlignment="1">
      <alignment horizontal="left" vertical="center"/>
    </xf>
    <xf numFmtId="0" fontId="90" fillId="0" borderId="0" xfId="0" applyFont="1"/>
    <xf numFmtId="0" fontId="90" fillId="0" borderId="0" xfId="0" applyFont="1" applyAlignment="1">
      <alignment horizontal="center"/>
    </xf>
    <xf numFmtId="0" fontId="90" fillId="0" borderId="9" xfId="0" applyFont="1" applyBorder="1"/>
    <xf numFmtId="0" fontId="90" fillId="0" borderId="16" xfId="0" applyFont="1" applyBorder="1"/>
    <xf numFmtId="0" fontId="90" fillId="0" borderId="16" xfId="0" applyFont="1" applyBorder="1" applyAlignment="1">
      <alignment vertical="center"/>
    </xf>
    <xf numFmtId="0" fontId="90" fillId="0" borderId="0" xfId="0" applyFont="1" applyAlignment="1">
      <alignment horizontal="left" vertical="center"/>
    </xf>
    <xf numFmtId="0" fontId="90" fillId="0" borderId="0" xfId="0" applyFont="1" applyAlignment="1">
      <alignment horizontal="center" vertical="center"/>
    </xf>
    <xf numFmtId="0" fontId="90" fillId="0" borderId="9" xfId="0" applyFont="1" applyBorder="1" applyAlignment="1">
      <alignment horizontal="left" vertical="center"/>
    </xf>
    <xf numFmtId="0" fontId="90" fillId="0" borderId="16" xfId="0" applyFont="1" applyBorder="1" applyAlignment="1">
      <alignment horizontal="left" vertical="center"/>
    </xf>
    <xf numFmtId="0" fontId="90" fillId="0" borderId="6" xfId="0" applyFont="1" applyBorder="1" applyAlignment="1">
      <alignment horizontal="center" vertical="center"/>
    </xf>
    <xf numFmtId="0" fontId="90" fillId="0" borderId="9" xfId="0" applyFont="1" applyBorder="1" applyAlignment="1">
      <alignment horizontal="center"/>
    </xf>
    <xf numFmtId="0" fontId="90" fillId="0" borderId="6" xfId="0" applyFont="1" applyBorder="1" applyAlignment="1">
      <alignment horizontal="center"/>
    </xf>
    <xf numFmtId="0" fontId="89" fillId="0" borderId="0" xfId="0" applyFont="1"/>
    <xf numFmtId="0" fontId="89" fillId="0" borderId="0" xfId="0" applyFont="1" applyAlignment="1">
      <alignment horizontal="center"/>
    </xf>
    <xf numFmtId="0" fontId="89" fillId="0" borderId="9" xfId="0" applyFont="1" applyBorder="1"/>
    <xf numFmtId="0" fontId="89" fillId="0" borderId="16" xfId="0" applyFont="1" applyBorder="1" applyAlignment="1">
      <alignment vertical="center"/>
    </xf>
    <xf numFmtId="0" fontId="88" fillId="0" borderId="0" xfId="0" applyFont="1" applyAlignment="1">
      <alignment horizontal="center"/>
    </xf>
    <xf numFmtId="0" fontId="88" fillId="0" borderId="9" xfId="0" applyFont="1" applyBorder="1"/>
    <xf numFmtId="0" fontId="88" fillId="0" borderId="16" xfId="0" applyFont="1" applyBorder="1" applyAlignment="1">
      <alignment vertical="center"/>
    </xf>
    <xf numFmtId="0" fontId="90" fillId="4" borderId="0" xfId="0" applyFont="1" applyFill="1"/>
    <xf numFmtId="0" fontId="90" fillId="4" borderId="0" xfId="0" applyFont="1" applyFill="1" applyAlignment="1">
      <alignment horizontal="center"/>
    </xf>
    <xf numFmtId="0" fontId="90" fillId="4" borderId="9" xfId="0" applyFont="1" applyFill="1" applyBorder="1"/>
    <xf numFmtId="0" fontId="90" fillId="4" borderId="16" xfId="0" applyFont="1" applyFill="1" applyBorder="1" applyAlignment="1">
      <alignment vertical="center"/>
    </xf>
    <xf numFmtId="0" fontId="91" fillId="4" borderId="0" xfId="0" applyFont="1" applyFill="1"/>
    <xf numFmtId="0" fontId="91" fillId="4" borderId="0" xfId="0" applyFont="1" applyFill="1" applyAlignment="1">
      <alignment horizontal="center"/>
    </xf>
    <xf numFmtId="0" fontId="91" fillId="4" borderId="9" xfId="0" applyFont="1" applyFill="1" applyBorder="1"/>
    <xf numFmtId="0" fontId="91" fillId="4" borderId="16" xfId="0" applyFont="1" applyFill="1" applyBorder="1" applyAlignment="1">
      <alignment vertical="center"/>
    </xf>
    <xf numFmtId="0" fontId="90" fillId="4" borderId="0" xfId="0" applyFont="1" applyFill="1" applyAlignment="1">
      <alignment horizontal="left" vertical="center"/>
    </xf>
    <xf numFmtId="0" fontId="7" fillId="0" borderId="11" xfId="0" applyFont="1" applyBorder="1" applyAlignment="1">
      <alignment horizontal="center"/>
    </xf>
    <xf numFmtId="0" fontId="7" fillId="4" borderId="9" xfId="0" applyFont="1" applyFill="1" applyBorder="1" applyAlignment="1">
      <alignment horizontal="center"/>
    </xf>
    <xf numFmtId="0" fontId="7" fillId="6" borderId="10" xfId="0" applyFont="1" applyFill="1" applyBorder="1" applyAlignment="1">
      <alignment horizontal="center"/>
    </xf>
    <xf numFmtId="0" fontId="7" fillId="6" borderId="9" xfId="0" applyFont="1" applyFill="1" applyBorder="1" applyAlignment="1">
      <alignment horizontal="center"/>
    </xf>
    <xf numFmtId="0" fontId="22" fillId="6" borderId="3" xfId="0" applyFont="1" applyFill="1" applyBorder="1" applyAlignment="1">
      <alignment horizontal="center" wrapText="1"/>
    </xf>
    <xf numFmtId="0" fontId="12" fillId="7" borderId="12" xfId="0" applyFont="1" applyFill="1" applyBorder="1" applyAlignment="1">
      <alignment horizontal="center" wrapText="1"/>
    </xf>
    <xf numFmtId="0" fontId="12" fillId="7" borderId="21" xfId="0" applyFont="1" applyFill="1" applyBorder="1" applyAlignment="1">
      <alignment horizontal="center" wrapText="1"/>
    </xf>
    <xf numFmtId="0" fontId="22" fillId="6" borderId="12" xfId="0" applyFont="1" applyFill="1" applyBorder="1" applyAlignment="1">
      <alignment horizontal="left" wrapText="1"/>
    </xf>
    <xf numFmtId="0" fontId="22" fillId="6" borderId="21" xfId="0" applyFont="1" applyFill="1" applyBorder="1" applyAlignment="1">
      <alignment horizontal="center" wrapText="1"/>
    </xf>
    <xf numFmtId="0" fontId="17" fillId="6" borderId="12" xfId="0" applyFont="1" applyFill="1" applyBorder="1" applyAlignment="1">
      <alignment horizontal="left"/>
    </xf>
    <xf numFmtId="0" fontId="12" fillId="7" borderId="21" xfId="0" applyFont="1" applyFill="1" applyBorder="1"/>
    <xf numFmtId="0" fontId="12" fillId="7" borderId="57" xfId="0" applyFont="1" applyFill="1" applyBorder="1" applyAlignment="1">
      <alignment horizontal="center" wrapText="1"/>
    </xf>
    <xf numFmtId="0" fontId="22" fillId="6" borderId="12" xfId="0" applyFont="1" applyFill="1" applyBorder="1" applyAlignment="1">
      <alignment horizontal="center" wrapText="1"/>
    </xf>
    <xf numFmtId="0" fontId="22" fillId="6" borderId="3" xfId="0" applyFont="1" applyFill="1" applyBorder="1"/>
    <xf numFmtId="0" fontId="22" fillId="6" borderId="57" xfId="0" applyFont="1" applyFill="1" applyBorder="1" applyAlignment="1">
      <alignment horizontal="center" wrapText="1"/>
    </xf>
    <xf numFmtId="0" fontId="22" fillId="6" borderId="57" xfId="0" applyFont="1" applyFill="1" applyBorder="1"/>
    <xf numFmtId="0" fontId="22" fillId="6" borderId="3" xfId="0" applyFont="1" applyFill="1" applyBorder="1" applyAlignment="1">
      <alignment horizontal="left" wrapText="1"/>
    </xf>
    <xf numFmtId="0" fontId="22" fillId="6" borderId="3" xfId="0" applyFont="1" applyFill="1" applyBorder="1" applyAlignment="1">
      <alignment horizontal="left"/>
    </xf>
    <xf numFmtId="0" fontId="22" fillId="6" borderId="21" xfId="0" applyFont="1" applyFill="1" applyBorder="1"/>
    <xf numFmtId="0" fontId="22" fillId="9" borderId="57" xfId="0" applyFont="1" applyFill="1" applyBorder="1" applyAlignment="1">
      <alignment horizontal="center"/>
    </xf>
    <xf numFmtId="0" fontId="4" fillId="7" borderId="12" xfId="0" applyFont="1" applyFill="1" applyBorder="1" applyAlignment="1">
      <alignment wrapText="1"/>
    </xf>
    <xf numFmtId="0" fontId="12" fillId="7" borderId="21" xfId="0" applyFont="1" applyFill="1" applyBorder="1" applyAlignment="1">
      <alignment wrapText="1"/>
    </xf>
    <xf numFmtId="0" fontId="12" fillId="7" borderId="3" xfId="0" applyFont="1" applyFill="1" applyBorder="1" applyAlignment="1">
      <alignment wrapText="1"/>
    </xf>
    <xf numFmtId="0" fontId="0" fillId="0" borderId="3" xfId="0" applyBorder="1"/>
    <xf numFmtId="0" fontId="22" fillId="6" borderId="12" xfId="0" applyFont="1" applyFill="1" applyBorder="1"/>
    <xf numFmtId="0" fontId="22" fillId="6" borderId="58" xfId="0" applyFont="1" applyFill="1" applyBorder="1" applyAlignment="1">
      <alignment horizontal="center" wrapText="1"/>
    </xf>
    <xf numFmtId="0" fontId="11" fillId="2" borderId="9" xfId="0" applyFont="1" applyFill="1" applyBorder="1" applyAlignment="1">
      <alignment vertical="center"/>
    </xf>
    <xf numFmtId="0" fontId="39" fillId="2" borderId="9" xfId="0" applyFont="1" applyFill="1" applyBorder="1" applyAlignment="1">
      <alignment vertical="center"/>
    </xf>
    <xf numFmtId="0" fontId="39" fillId="2" borderId="16" xfId="0" applyFont="1" applyFill="1" applyBorder="1" applyAlignment="1">
      <alignment horizontal="center" vertical="center"/>
    </xf>
    <xf numFmtId="0" fontId="39" fillId="2" borderId="0" xfId="0" applyFont="1" applyFill="1" applyAlignment="1">
      <alignment vertical="center"/>
    </xf>
    <xf numFmtId="0" fontId="11" fillId="4" borderId="9" xfId="0" applyFont="1" applyFill="1" applyBorder="1" applyAlignment="1">
      <alignment vertical="center"/>
    </xf>
    <xf numFmtId="0" fontId="11" fillId="4" borderId="16" xfId="0" applyFont="1" applyFill="1" applyBorder="1" applyAlignment="1">
      <alignment horizontal="center" vertical="center"/>
    </xf>
    <xf numFmtId="0" fontId="11" fillId="4" borderId="0" xfId="0" applyFont="1" applyFill="1" applyAlignment="1">
      <alignment horizontal="left" vertical="center"/>
    </xf>
    <xf numFmtId="0" fontId="49" fillId="0" borderId="9" xfId="0" applyFont="1" applyBorder="1" applyAlignment="1">
      <alignment horizontal="center" vertical="center"/>
    </xf>
    <xf numFmtId="0" fontId="48" fillId="0" borderId="10" xfId="0" applyFont="1" applyBorder="1" applyAlignment="1">
      <alignment vertical="center"/>
    </xf>
    <xf numFmtId="0" fontId="5" fillId="3" borderId="0" xfId="0" applyFont="1" applyFill="1" applyAlignment="1">
      <alignment horizontal="center" wrapText="1"/>
    </xf>
    <xf numFmtId="0" fontId="93" fillId="0" borderId="0" xfId="0" applyFont="1"/>
    <xf numFmtId="0" fontId="94" fillId="0" borderId="0" xfId="0" applyFont="1"/>
    <xf numFmtId="0" fontId="95" fillId="0" borderId="0" xfId="0" applyFont="1"/>
    <xf numFmtId="0" fontId="7" fillId="0" borderId="18" xfId="0" applyFont="1" applyBorder="1" applyAlignment="1">
      <alignment vertical="center"/>
    </xf>
    <xf numFmtId="0" fontId="48" fillId="7" borderId="9" xfId="0" applyFont="1" applyFill="1" applyBorder="1" applyAlignment="1">
      <alignment horizontal="center" vertical="center"/>
    </xf>
    <xf numFmtId="0" fontId="48" fillId="7" borderId="0" xfId="0" applyFont="1" applyFill="1" applyAlignment="1">
      <alignment horizontal="center" vertical="center"/>
    </xf>
    <xf numFmtId="0" fontId="48" fillId="10" borderId="18" xfId="0" applyFont="1" applyFill="1" applyBorder="1" applyAlignment="1">
      <alignment horizontal="center" vertical="center"/>
    </xf>
    <xf numFmtId="0" fontId="48" fillId="10" borderId="0" xfId="0" applyFont="1" applyFill="1" applyAlignment="1">
      <alignment horizontal="center" vertical="center"/>
    </xf>
    <xf numFmtId="0" fontId="48" fillId="10" borderId="16" xfId="0" applyFont="1" applyFill="1" applyBorder="1" applyAlignment="1">
      <alignment horizontal="center" vertical="center"/>
    </xf>
    <xf numFmtId="0" fontId="48" fillId="0" borderId="26" xfId="0" applyFont="1" applyBorder="1" applyAlignment="1">
      <alignment horizontal="center" vertical="center"/>
    </xf>
    <xf numFmtId="0" fontId="90" fillId="0" borderId="18" xfId="0" applyFont="1" applyBorder="1" applyAlignment="1">
      <alignment horizontal="center" vertical="center"/>
    </xf>
    <xf numFmtId="0" fontId="90" fillId="7" borderId="28" xfId="0" applyFont="1" applyFill="1" applyBorder="1" applyAlignment="1">
      <alignment horizontal="center" vertical="center"/>
    </xf>
    <xf numFmtId="0" fontId="90" fillId="7" borderId="0" xfId="0" applyFont="1" applyFill="1" applyAlignment="1">
      <alignment horizontal="center" vertical="center"/>
    </xf>
    <xf numFmtId="0" fontId="90" fillId="7" borderId="16" xfId="0" applyFont="1" applyFill="1" applyBorder="1" applyAlignment="1">
      <alignment horizontal="center" vertical="center"/>
    </xf>
    <xf numFmtId="0" fontId="90" fillId="10" borderId="6" xfId="0" applyFont="1" applyFill="1" applyBorder="1" applyAlignment="1">
      <alignment horizontal="center" vertical="center"/>
    </xf>
    <xf numFmtId="0" fontId="90" fillId="10" borderId="0" xfId="0" applyFont="1" applyFill="1" applyAlignment="1">
      <alignment horizontal="center" vertical="center"/>
    </xf>
    <xf numFmtId="0" fontId="89" fillId="0" borderId="0" xfId="0" applyFont="1" applyAlignment="1">
      <alignment horizontal="center" vertical="center"/>
    </xf>
    <xf numFmtId="0" fontId="89" fillId="0" borderId="0" xfId="0" applyFont="1" applyAlignment="1">
      <alignment horizontal="left" vertical="center"/>
    </xf>
    <xf numFmtId="0" fontId="38" fillId="0" borderId="18" xfId="0" applyFont="1" applyBorder="1" applyAlignment="1">
      <alignment horizontal="center" vertical="center"/>
    </xf>
    <xf numFmtId="0" fontId="17" fillId="0" borderId="18" xfId="0" applyFont="1" applyBorder="1" applyAlignment="1">
      <alignment horizontal="center" vertical="center"/>
    </xf>
    <xf numFmtId="0" fontId="38" fillId="0" borderId="9" xfId="0" applyFont="1" applyBorder="1" applyAlignment="1">
      <alignment horizontal="center" vertical="center"/>
    </xf>
    <xf numFmtId="0" fontId="17" fillId="0" borderId="9" xfId="0" applyFont="1" applyBorder="1" applyAlignment="1">
      <alignment horizontal="center" vertical="center"/>
    </xf>
    <xf numFmtId="0" fontId="97" fillId="0" borderId="6" xfId="0" applyFont="1" applyBorder="1" applyAlignment="1">
      <alignment horizontal="center" vertical="center"/>
    </xf>
    <xf numFmtId="0" fontId="17" fillId="0" borderId="25" xfId="0" applyFont="1" applyBorder="1" applyAlignment="1">
      <alignment horizontal="center" vertical="center"/>
    </xf>
    <xf numFmtId="0" fontId="88" fillId="0" borderId="0" xfId="0" applyFont="1" applyAlignment="1">
      <alignment horizontal="center" vertical="center"/>
    </xf>
    <xf numFmtId="0" fontId="88" fillId="0" borderId="0" xfId="0" applyFont="1" applyAlignment="1">
      <alignment horizontal="left" vertical="center"/>
    </xf>
    <xf numFmtId="0" fontId="98" fillId="0" borderId="0" xfId="0" applyFont="1"/>
    <xf numFmtId="0" fontId="12" fillId="0" borderId="0" xfId="0" applyFont="1" applyAlignment="1">
      <alignment horizontal="left"/>
    </xf>
    <xf numFmtId="0" fontId="4" fillId="0" borderId="0" xfId="0" applyFont="1" applyAlignment="1">
      <alignment horizontal="center"/>
    </xf>
    <xf numFmtId="0" fontId="4" fillId="0" borderId="9" xfId="0" applyFont="1" applyBorder="1" applyAlignment="1">
      <alignment horizontal="center"/>
    </xf>
    <xf numFmtId="0" fontId="74" fillId="6" borderId="0" xfId="2" applyFont="1" applyFill="1" applyAlignment="1">
      <alignment vertical="center"/>
    </xf>
    <xf numFmtId="0" fontId="74" fillId="6" borderId="31" xfId="2" applyFont="1" applyFill="1" applyBorder="1" applyAlignment="1">
      <alignment vertical="center"/>
    </xf>
    <xf numFmtId="0" fontId="48" fillId="7" borderId="18" xfId="0" applyFont="1" applyFill="1" applyBorder="1" applyAlignment="1">
      <alignment horizontal="center" vertical="center"/>
    </xf>
    <xf numFmtId="0" fontId="48" fillId="7" borderId="16" xfId="0" applyFont="1" applyFill="1" applyBorder="1" applyAlignment="1">
      <alignment horizontal="center" vertical="center"/>
    </xf>
    <xf numFmtId="0" fontId="39" fillId="10" borderId="9" xfId="0" applyFont="1" applyFill="1" applyBorder="1" applyAlignment="1">
      <alignment horizontal="center" vertical="center"/>
    </xf>
    <xf numFmtId="0" fontId="39" fillId="10" borderId="0" xfId="0" applyFont="1" applyFill="1" applyAlignment="1">
      <alignment horizontal="center" vertical="center"/>
    </xf>
    <xf numFmtId="0" fontId="6" fillId="0" borderId="0" xfId="0" applyFont="1" applyAlignment="1">
      <alignment vertical="center"/>
    </xf>
    <xf numFmtId="0" fontId="6" fillId="0" borderId="9" xfId="0" applyFont="1" applyBorder="1" applyAlignment="1">
      <alignment vertical="center"/>
    </xf>
    <xf numFmtId="0" fontId="6" fillId="0" borderId="6" xfId="0" applyFont="1" applyBorder="1" applyAlignment="1">
      <alignment horizontal="center" vertical="center"/>
    </xf>
    <xf numFmtId="0" fontId="7" fillId="0" borderId="25" xfId="0" applyFont="1" applyBorder="1" applyAlignment="1">
      <alignment horizontal="center" vertical="center"/>
    </xf>
    <xf numFmtId="0" fontId="11" fillId="10" borderId="9"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11" fillId="10" borderId="18" xfId="0" applyFont="1" applyFill="1" applyBorder="1" applyAlignment="1">
      <alignment horizontal="center" vertical="center"/>
    </xf>
    <xf numFmtId="0" fontId="5" fillId="0" borderId="28" xfId="0" applyFont="1" applyBorder="1" applyAlignment="1">
      <alignment vertical="center"/>
    </xf>
    <xf numFmtId="0" fontId="82" fillId="18" borderId="0" xfId="2" applyFont="1" applyFill="1"/>
    <xf numFmtId="0" fontId="100" fillId="0" borderId="0" xfId="0" applyFont="1" applyAlignment="1">
      <alignment horizontal="center"/>
    </xf>
    <xf numFmtId="0" fontId="99" fillId="0" borderId="0" xfId="2" applyFont="1" applyAlignment="1">
      <alignment horizontal="center" vertical="center"/>
    </xf>
    <xf numFmtId="0" fontId="57" fillId="0" borderId="0" xfId="2" applyFont="1" applyAlignment="1">
      <alignment horizontal="center" vertical="center"/>
    </xf>
    <xf numFmtId="0" fontId="63" fillId="16" borderId="35" xfId="2" applyFont="1" applyFill="1" applyBorder="1" applyAlignment="1">
      <alignment horizontal="center"/>
    </xf>
    <xf numFmtId="0" fontId="54" fillId="0" borderId="0" xfId="2" applyFont="1" applyAlignment="1">
      <alignment vertical="top" wrapText="1"/>
    </xf>
    <xf numFmtId="0" fontId="54" fillId="0" borderId="0" xfId="2" applyFont="1" applyAlignment="1">
      <alignment vertical="center"/>
    </xf>
    <xf numFmtId="0" fontId="54" fillId="0" borderId="0" xfId="2" applyFont="1" applyAlignment="1">
      <alignment horizontal="left" vertical="top" wrapText="1"/>
    </xf>
    <xf numFmtId="0" fontId="50" fillId="0" borderId="6" xfId="2" applyBorder="1" applyAlignment="1">
      <alignment horizontal="center" vertical="center"/>
    </xf>
    <xf numFmtId="0" fontId="50" fillId="0" borderId="6" xfId="2" applyBorder="1" applyAlignment="1">
      <alignment horizontal="center" vertical="top"/>
    </xf>
    <xf numFmtId="0" fontId="54" fillId="0" borderId="6" xfId="2" applyFont="1" applyBorder="1" applyAlignment="1">
      <alignment horizontal="center" vertical="top"/>
    </xf>
    <xf numFmtId="0" fontId="41" fillId="0" borderId="25" xfId="2" applyFont="1" applyBorder="1" applyAlignment="1">
      <alignment vertical="top"/>
    </xf>
    <xf numFmtId="0" fontId="54" fillId="0" borderId="25" xfId="2" applyFont="1" applyBorder="1" applyAlignment="1">
      <alignment vertical="top" wrapText="1"/>
    </xf>
    <xf numFmtId="0" fontId="54" fillId="0" borderId="6" xfId="2" applyFont="1" applyBorder="1" applyAlignment="1">
      <alignment vertical="center"/>
    </xf>
    <xf numFmtId="0" fontId="75" fillId="0" borderId="6" xfId="2" applyFont="1" applyBorder="1" applyAlignment="1">
      <alignment horizontal="center" vertical="top"/>
    </xf>
    <xf numFmtId="0" fontId="50" fillId="0" borderId="6" xfId="2" applyBorder="1" applyAlignment="1">
      <alignment vertical="top"/>
    </xf>
    <xf numFmtId="0" fontId="76" fillId="0" borderId="6" xfId="2" applyFont="1" applyBorder="1"/>
    <xf numFmtId="0" fontId="67" fillId="0" borderId="6" xfId="2" applyFont="1" applyBorder="1"/>
    <xf numFmtId="0" fontId="76" fillId="0" borderId="25" xfId="2" applyFont="1" applyBorder="1"/>
    <xf numFmtId="0" fontId="56" fillId="0" borderId="6" xfId="2" applyFont="1" applyBorder="1"/>
    <xf numFmtId="0" fontId="56" fillId="0" borderId="25" xfId="2" applyFont="1" applyBorder="1"/>
    <xf numFmtId="0" fontId="54" fillId="0" borderId="25" xfId="2" applyFont="1" applyBorder="1" applyAlignment="1">
      <alignment vertical="top"/>
    </xf>
    <xf numFmtId="0" fontId="54" fillId="0" borderId="6" xfId="2" applyFont="1" applyBorder="1" applyAlignment="1">
      <alignment vertical="top"/>
    </xf>
    <xf numFmtId="0" fontId="104" fillId="0" borderId="6" xfId="2" applyFont="1" applyBorder="1" applyAlignment="1">
      <alignment horizontal="center" vertical="top"/>
    </xf>
    <xf numFmtId="0" fontId="108" fillId="0" borderId="0" xfId="2" applyFont="1" applyAlignment="1">
      <alignment horizontal="left" vertical="top"/>
    </xf>
    <xf numFmtId="0" fontId="108" fillId="0" borderId="0" xfId="2" applyFont="1" applyAlignment="1">
      <alignment vertical="center"/>
    </xf>
    <xf numFmtId="0" fontId="0" fillId="0" borderId="0" xfId="0" applyAlignment="1">
      <alignment wrapText="1"/>
    </xf>
    <xf numFmtId="0" fontId="54" fillId="0" borderId="0" xfId="2" applyFont="1"/>
    <xf numFmtId="0" fontId="77" fillId="0" borderId="0" xfId="2" applyFont="1" applyAlignment="1">
      <alignment horizontal="left" vertical="top"/>
    </xf>
    <xf numFmtId="0" fontId="75" fillId="0" borderId="6" xfId="2" applyFont="1" applyBorder="1" applyAlignment="1">
      <alignment horizontal="center" vertical="center"/>
    </xf>
    <xf numFmtId="0" fontId="48" fillId="0" borderId="0" xfId="0" applyFont="1" applyAlignment="1">
      <alignment vertical="center" wrapText="1"/>
    </xf>
    <xf numFmtId="0" fontId="7" fillId="0" borderId="0" xfId="0" applyFont="1" applyAlignment="1">
      <alignment vertical="center" wrapText="1"/>
    </xf>
    <xf numFmtId="0" fontId="109" fillId="15" borderId="0" xfId="2" applyFont="1" applyFill="1" applyAlignment="1">
      <alignment horizontal="center" vertical="center" wrapText="1"/>
    </xf>
    <xf numFmtId="0" fontId="82" fillId="18" borderId="0" xfId="2" applyFont="1" applyFill="1" applyAlignment="1">
      <alignment horizontal="left"/>
    </xf>
    <xf numFmtId="0" fontId="54" fillId="0" borderId="0" xfId="2" applyFont="1" applyAlignment="1">
      <alignment vertical="top"/>
    </xf>
    <xf numFmtId="0" fontId="50" fillId="0" borderId="0" xfId="2" applyAlignment="1">
      <alignment horizontal="center" vertical="top"/>
    </xf>
    <xf numFmtId="0" fontId="73" fillId="0" borderId="0" xfId="2" applyFont="1" applyAlignment="1">
      <alignment horizontal="left" vertical="center"/>
    </xf>
    <xf numFmtId="0" fontId="72" fillId="0" borderId="0" xfId="2" applyFont="1" applyAlignment="1">
      <alignment vertical="top"/>
    </xf>
    <xf numFmtId="0" fontId="54" fillId="0" borderId="0" xfId="2" applyFont="1" applyAlignment="1">
      <alignment horizontal="center" vertical="top" wrapText="1"/>
    </xf>
    <xf numFmtId="0" fontId="54" fillId="0" borderId="0" xfId="2" applyFont="1" applyAlignment="1">
      <alignment horizontal="center" vertical="top"/>
    </xf>
    <xf numFmtId="0" fontId="75" fillId="0" borderId="0" xfId="2" applyFont="1"/>
    <xf numFmtId="0" fontId="0" fillId="0" borderId="0" xfId="2" applyFont="1" applyAlignment="1">
      <alignment vertical="top" wrapText="1"/>
    </xf>
    <xf numFmtId="0" fontId="50" fillId="0" borderId="60" xfId="2" applyBorder="1" applyAlignment="1">
      <alignment horizontal="center"/>
    </xf>
    <xf numFmtId="0" fontId="70" fillId="0" borderId="17" xfId="2" applyFont="1" applyBorder="1" applyAlignment="1">
      <alignment vertical="top"/>
    </xf>
    <xf numFmtId="0" fontId="17" fillId="2" borderId="0" xfId="0" applyFont="1" applyFill="1" applyAlignment="1">
      <alignment vertical="center"/>
    </xf>
    <xf numFmtId="0" fontId="17" fillId="2" borderId="0" xfId="0" applyFont="1" applyFill="1" applyAlignment="1">
      <alignment horizontal="center" vertical="center"/>
    </xf>
    <xf numFmtId="0" fontId="13" fillId="2" borderId="0" xfId="0" applyFont="1" applyFill="1" applyAlignment="1">
      <alignment vertical="center"/>
    </xf>
    <xf numFmtId="0" fontId="17" fillId="2" borderId="16" xfId="0" applyFont="1" applyFill="1" applyBorder="1" applyAlignment="1">
      <alignment vertical="center"/>
    </xf>
    <xf numFmtId="0" fontId="51" fillId="0" borderId="0" xfId="0" applyFont="1" applyAlignment="1">
      <alignment horizontal="center"/>
    </xf>
    <xf numFmtId="0" fontId="34" fillId="0" borderId="0" xfId="0" applyFont="1" applyAlignment="1">
      <alignment horizontal="center"/>
    </xf>
    <xf numFmtId="0" fontId="11" fillId="2" borderId="0" xfId="0" applyFont="1" applyFill="1" applyAlignment="1">
      <alignment horizontal="center" vertical="center"/>
    </xf>
    <xf numFmtId="0" fontId="17" fillId="2" borderId="0" xfId="0" applyFont="1" applyFill="1" applyAlignment="1">
      <alignment horizontal="left" vertical="center"/>
    </xf>
    <xf numFmtId="0" fontId="110" fillId="0" borderId="0" xfId="0" applyFont="1"/>
    <xf numFmtId="0" fontId="110" fillId="0" borderId="0" xfId="0" applyFont="1" applyAlignment="1">
      <alignment horizontal="center"/>
    </xf>
    <xf numFmtId="0" fontId="48" fillId="2" borderId="0" xfId="0" applyFont="1" applyFill="1" applyAlignment="1">
      <alignment vertical="center" wrapText="1"/>
    </xf>
    <xf numFmtId="0" fontId="48" fillId="2" borderId="0" xfId="0" applyFont="1" applyFill="1" applyAlignment="1">
      <alignment horizontal="center" vertical="center"/>
    </xf>
    <xf numFmtId="0" fontId="48" fillId="2" borderId="0" xfId="0" applyFont="1" applyFill="1" applyAlignment="1">
      <alignment horizontal="left" vertical="center"/>
    </xf>
    <xf numFmtId="0" fontId="48" fillId="2" borderId="16" xfId="0" applyFont="1" applyFill="1" applyBorder="1" applyAlignment="1">
      <alignment vertical="center"/>
    </xf>
    <xf numFmtId="0" fontId="28" fillId="2" borderId="0" xfId="0" applyFont="1" applyFill="1"/>
    <xf numFmtId="0" fontId="12" fillId="2" borderId="0" xfId="0" applyFont="1" applyFill="1" applyAlignment="1">
      <alignment horizontal="center" vertical="center"/>
    </xf>
    <xf numFmtId="0" fontId="7" fillId="2" borderId="16" xfId="0" applyFont="1" applyFill="1" applyBorder="1" applyAlignment="1">
      <alignment vertical="center"/>
    </xf>
    <xf numFmtId="0" fontId="11" fillId="2" borderId="0" xfId="0" applyFont="1" applyFill="1" applyAlignment="1">
      <alignment vertical="center"/>
    </xf>
    <xf numFmtId="0" fontId="111" fillId="0" borderId="16" xfId="0" applyFont="1" applyBorder="1" applyAlignment="1">
      <alignment vertical="center"/>
    </xf>
    <xf numFmtId="0" fontId="113" fillId="2" borderId="16" xfId="0" applyFont="1" applyFill="1" applyBorder="1" applyAlignment="1">
      <alignment vertical="center"/>
    </xf>
    <xf numFmtId="0" fontId="111" fillId="21" borderId="16" xfId="0" applyFont="1" applyFill="1" applyBorder="1" applyAlignment="1">
      <alignment vertical="center"/>
    </xf>
    <xf numFmtId="0" fontId="37" fillId="15" borderId="0" xfId="2" applyFont="1" applyFill="1" applyAlignment="1">
      <alignment horizontal="center" vertical="center"/>
    </xf>
    <xf numFmtId="0" fontId="44" fillId="6" borderId="3" xfId="0" applyFont="1" applyFill="1" applyBorder="1" applyAlignment="1">
      <alignment horizontal="center" wrapText="1"/>
    </xf>
    <xf numFmtId="0" fontId="5" fillId="7" borderId="10" xfId="0" applyFont="1" applyFill="1" applyBorder="1" applyAlignment="1">
      <alignment vertical="center"/>
    </xf>
    <xf numFmtId="0" fontId="5" fillId="7" borderId="2" xfId="0" applyFont="1" applyFill="1" applyBorder="1" applyAlignment="1">
      <alignment vertical="center"/>
    </xf>
    <xf numFmtId="0" fontId="7" fillId="0" borderId="9" xfId="0" applyFont="1" applyBorder="1" applyAlignment="1">
      <alignment vertical="center" wrapText="1"/>
    </xf>
    <xf numFmtId="0" fontId="44" fillId="7" borderId="3" xfId="0" applyFont="1" applyFill="1" applyBorder="1" applyAlignment="1">
      <alignment wrapText="1"/>
    </xf>
    <xf numFmtId="0" fontId="44" fillId="6" borderId="57" xfId="0" applyFont="1" applyFill="1" applyBorder="1"/>
    <xf numFmtId="0" fontId="117" fillId="7" borderId="12" xfId="0" applyFont="1" applyFill="1" applyBorder="1" applyAlignment="1">
      <alignment wrapText="1"/>
    </xf>
    <xf numFmtId="0" fontId="44" fillId="6" borderId="12" xfId="0" applyFont="1" applyFill="1" applyBorder="1" applyAlignment="1">
      <alignment horizontal="center" wrapText="1"/>
    </xf>
    <xf numFmtId="0" fontId="111" fillId="0" borderId="16" xfId="0" applyFont="1" applyBorder="1" applyAlignment="1">
      <alignment vertical="center" wrapText="1"/>
    </xf>
    <xf numFmtId="0" fontId="113" fillId="21" borderId="16" xfId="0" applyFont="1" applyFill="1" applyBorder="1" applyAlignment="1">
      <alignment vertical="center"/>
    </xf>
    <xf numFmtId="0" fontId="111" fillId="2" borderId="16" xfId="0" applyFont="1" applyFill="1" applyBorder="1" applyAlignment="1">
      <alignment vertical="center" wrapText="1"/>
    </xf>
    <xf numFmtId="0" fontId="39" fillId="2" borderId="16" xfId="0" applyFont="1" applyFill="1" applyBorder="1" applyAlignment="1">
      <alignment vertical="center"/>
    </xf>
    <xf numFmtId="0" fontId="116" fillId="0" borderId="16" xfId="0" applyFont="1" applyBorder="1" applyAlignment="1">
      <alignment vertical="center" wrapText="1"/>
    </xf>
    <xf numFmtId="0" fontId="115" fillId="2" borderId="16" xfId="0" applyFont="1" applyFill="1" applyBorder="1" applyAlignment="1">
      <alignment vertical="center" wrapText="1"/>
    </xf>
    <xf numFmtId="0" fontId="7" fillId="2" borderId="0" xfId="0" applyFont="1" applyFill="1" applyAlignment="1">
      <alignment vertical="center" wrapText="1"/>
    </xf>
    <xf numFmtId="0" fontId="118" fillId="0" borderId="9" xfId="0" applyFont="1" applyBorder="1" applyAlignment="1">
      <alignment horizontal="center" vertical="center"/>
    </xf>
    <xf numFmtId="0" fontId="113" fillId="0" borderId="0" xfId="0" applyFont="1" applyAlignment="1">
      <alignment vertical="center"/>
    </xf>
    <xf numFmtId="0" fontId="113" fillId="0" borderId="26" xfId="0" applyFont="1" applyBorder="1" applyAlignment="1">
      <alignment vertical="center"/>
    </xf>
    <xf numFmtId="0" fontId="118" fillId="0" borderId="18" xfId="0" applyFont="1" applyBorder="1" applyAlignment="1">
      <alignment horizontal="center" vertical="center"/>
    </xf>
    <xf numFmtId="0" fontId="118" fillId="0" borderId="0" xfId="0" applyFont="1" applyAlignment="1">
      <alignment horizontal="center" vertical="center"/>
    </xf>
    <xf numFmtId="0" fontId="118" fillId="0" borderId="16" xfId="0" applyFont="1" applyBorder="1" applyAlignment="1">
      <alignment horizontal="center" vertical="center"/>
    </xf>
    <xf numFmtId="0" fontId="119" fillId="0" borderId="16" xfId="0" applyFont="1" applyBorder="1" applyAlignment="1">
      <alignment vertical="center"/>
    </xf>
    <xf numFmtId="0" fontId="120" fillId="2" borderId="0" xfId="0" applyFont="1" applyFill="1" applyAlignment="1">
      <alignment vertical="center" wrapText="1"/>
    </xf>
    <xf numFmtId="0" fontId="119" fillId="0" borderId="0" xfId="0" applyFont="1" applyAlignment="1">
      <alignment horizontal="center" vertical="center"/>
    </xf>
    <xf numFmtId="0" fontId="121" fillId="0" borderId="0" xfId="0" applyFont="1" applyAlignment="1">
      <alignment horizontal="center" vertical="center"/>
    </xf>
    <xf numFmtId="0" fontId="121" fillId="0" borderId="9" xfId="0" applyFont="1" applyBorder="1" applyAlignment="1">
      <alignment horizontal="center" vertical="center"/>
    </xf>
    <xf numFmtId="0" fontId="111" fillId="0" borderId="0" xfId="0" applyFont="1" applyAlignment="1">
      <alignment horizontal="center" vertical="center"/>
    </xf>
    <xf numFmtId="0" fontId="5" fillId="10" borderId="0" xfId="0" applyFont="1" applyFill="1" applyAlignment="1">
      <alignment horizontal="center" vertical="center"/>
    </xf>
    <xf numFmtId="0" fontId="116" fillId="0" borderId="9" xfId="0" applyFont="1" applyBorder="1" applyAlignment="1">
      <alignment horizontal="center" vertical="center"/>
    </xf>
    <xf numFmtId="0" fontId="116" fillId="0" borderId="0" xfId="0" applyFont="1" applyAlignment="1">
      <alignment horizontal="center" vertical="center"/>
    </xf>
    <xf numFmtId="0" fontId="112" fillId="0" borderId="0" xfId="0" applyFont="1" applyAlignment="1">
      <alignment horizontal="center" vertical="center"/>
    </xf>
    <xf numFmtId="0" fontId="5" fillId="21" borderId="16" xfId="0" applyFont="1" applyFill="1" applyBorder="1" applyAlignment="1">
      <alignment vertical="center"/>
    </xf>
    <xf numFmtId="0" fontId="112" fillId="7" borderId="0" xfId="0" applyFont="1" applyFill="1" applyAlignment="1">
      <alignment horizontal="center" vertical="center"/>
    </xf>
    <xf numFmtId="0" fontId="118" fillId="0" borderId="9" xfId="0" applyFont="1" applyBorder="1" applyAlignment="1">
      <alignment vertical="center"/>
    </xf>
    <xf numFmtId="0" fontId="122" fillId="0" borderId="6" xfId="0" applyFont="1" applyBorder="1" applyAlignment="1">
      <alignment horizontal="center" vertical="center"/>
    </xf>
    <xf numFmtId="0" fontId="120" fillId="0" borderId="9" xfId="0" applyFont="1" applyBorder="1" applyAlignment="1">
      <alignment vertical="center" wrapText="1"/>
    </xf>
    <xf numFmtId="0" fontId="112" fillId="0" borderId="9" xfId="0" applyFont="1" applyBorder="1" applyAlignment="1">
      <alignment horizontal="center" vertical="center"/>
    </xf>
    <xf numFmtId="0" fontId="118" fillId="11" borderId="9" xfId="0" applyFont="1" applyFill="1" applyBorder="1" applyAlignment="1">
      <alignment horizontal="center" vertical="center"/>
    </xf>
    <xf numFmtId="0" fontId="118" fillId="11" borderId="0" xfId="0" applyFont="1" applyFill="1" applyAlignment="1">
      <alignment horizontal="center" vertical="center"/>
    </xf>
    <xf numFmtId="0" fontId="123" fillId="0" borderId="0" xfId="0" applyFont="1" applyAlignment="1">
      <alignment vertical="center"/>
    </xf>
    <xf numFmtId="0" fontId="124" fillId="0" borderId="0" xfId="2" applyFont="1" applyAlignment="1">
      <alignment vertical="center"/>
    </xf>
    <xf numFmtId="0" fontId="7" fillId="2" borderId="9" xfId="0" applyFont="1" applyFill="1" applyBorder="1" applyAlignment="1">
      <alignment vertical="center"/>
    </xf>
    <xf numFmtId="0" fontId="74" fillId="6" borderId="0" xfId="2" applyFont="1" applyFill="1"/>
    <xf numFmtId="0" fontId="70" fillId="0" borderId="0" xfId="2" applyFont="1" applyAlignment="1">
      <alignment vertical="top"/>
    </xf>
    <xf numFmtId="0" fontId="125" fillId="6" borderId="0" xfId="2" applyFont="1" applyFill="1"/>
    <xf numFmtId="0" fontId="101" fillId="0" borderId="0" xfId="2" applyFont="1" applyAlignment="1">
      <alignment vertical="top" wrapText="1"/>
    </xf>
    <xf numFmtId="0" fontId="75" fillId="0" borderId="0" xfId="2" applyFont="1" applyAlignment="1">
      <alignment horizontal="center" vertical="top"/>
    </xf>
    <xf numFmtId="0" fontId="50" fillId="0" borderId="0" xfId="2" applyAlignment="1">
      <alignment vertical="top"/>
    </xf>
    <xf numFmtId="0" fontId="108" fillId="0" borderId="9" xfId="2" applyFont="1" applyBorder="1" applyAlignment="1">
      <alignment horizontal="center" vertical="top"/>
    </xf>
    <xf numFmtId="0" fontId="54" fillId="0" borderId="9" xfId="2" applyFont="1" applyBorder="1" applyAlignment="1">
      <alignment horizontal="center" vertical="top"/>
    </xf>
    <xf numFmtId="0" fontId="75" fillId="0" borderId="9" xfId="2" applyFont="1" applyBorder="1" applyAlignment="1">
      <alignment horizontal="center" vertical="center"/>
    </xf>
    <xf numFmtId="0" fontId="50" fillId="0" borderId="9" xfId="2" applyBorder="1" applyAlignment="1">
      <alignment horizontal="center" vertical="center"/>
    </xf>
    <xf numFmtId="0" fontId="50" fillId="0" borderId="9" xfId="2" applyBorder="1" applyAlignment="1">
      <alignment horizontal="center" vertical="top"/>
    </xf>
    <xf numFmtId="0" fontId="126" fillId="0" borderId="16" xfId="2" applyFont="1" applyBorder="1" applyAlignment="1">
      <alignment vertical="top"/>
    </xf>
    <xf numFmtId="0" fontId="70" fillId="0" borderId="3" xfId="2" applyFont="1" applyBorder="1" applyAlignment="1">
      <alignment vertical="top"/>
    </xf>
    <xf numFmtId="0" fontId="80" fillId="17" borderId="0" xfId="2" applyFont="1" applyFill="1" applyAlignment="1">
      <alignment horizontal="left" vertical="center" wrapText="1"/>
    </xf>
    <xf numFmtId="0" fontId="67" fillId="0" borderId="0" xfId="2" applyFont="1" applyAlignment="1" applyProtection="1">
      <alignment horizontal="left" vertical="center"/>
      <protection locked="0"/>
    </xf>
    <xf numFmtId="0" fontId="63" fillId="16" borderId="34" xfId="2" applyFont="1" applyFill="1" applyBorder="1" applyAlignment="1">
      <alignment horizontal="center" vertical="center"/>
    </xf>
    <xf numFmtId="0" fontId="63" fillId="16" borderId="0" xfId="2" applyFont="1" applyFill="1" applyAlignment="1">
      <alignment horizontal="center" vertical="center"/>
    </xf>
    <xf numFmtId="0" fontId="54" fillId="0" borderId="0" xfId="2" applyFont="1" applyAlignment="1">
      <alignment vertical="top" wrapText="1"/>
    </xf>
    <xf numFmtId="0" fontId="54" fillId="0" borderId="25" xfId="2" applyFont="1" applyBorder="1" applyAlignment="1">
      <alignment vertical="top" wrapText="1"/>
    </xf>
    <xf numFmtId="0" fontId="104" fillId="0" borderId="0" xfId="2" applyFont="1" applyAlignment="1">
      <alignment horizontal="left" vertical="top" wrapText="1"/>
    </xf>
    <xf numFmtId="0" fontId="104" fillId="0" borderId="25" xfId="2" applyFont="1" applyBorder="1" applyAlignment="1">
      <alignment horizontal="left" vertical="top" wrapText="1"/>
    </xf>
    <xf numFmtId="0" fontId="107" fillId="0" borderId="15" xfId="2" applyFont="1" applyBorder="1" applyAlignment="1">
      <alignment horizontal="left" vertical="center"/>
    </xf>
    <xf numFmtId="0" fontId="107" fillId="0" borderId="14" xfId="2" applyFont="1" applyBorder="1" applyAlignment="1">
      <alignment horizontal="left" vertical="center"/>
    </xf>
    <xf numFmtId="0" fontId="107" fillId="0" borderId="59" xfId="2" applyFont="1" applyBorder="1" applyAlignment="1">
      <alignment horizontal="left" vertical="center"/>
    </xf>
    <xf numFmtId="0" fontId="107" fillId="0" borderId="6" xfId="2" applyFont="1" applyBorder="1" applyAlignment="1">
      <alignment horizontal="left" vertical="center"/>
    </xf>
    <xf numFmtId="0" fontId="107" fillId="0" borderId="0" xfId="2" applyFont="1" applyAlignment="1">
      <alignment horizontal="left" vertical="center"/>
    </xf>
    <xf numFmtId="0" fontId="107" fillId="0" borderId="25" xfId="2" applyFont="1" applyBorder="1" applyAlignment="1">
      <alignment horizontal="left" vertical="center"/>
    </xf>
    <xf numFmtId="0" fontId="101" fillId="0" borderId="25" xfId="2" applyFont="1" applyBorder="1" applyAlignment="1">
      <alignment horizontal="left" vertical="top" wrapText="1"/>
    </xf>
    <xf numFmtId="0" fontId="54" fillId="0" borderId="0" xfId="2" applyFont="1" applyAlignment="1">
      <alignment horizontal="left" vertical="top" wrapText="1"/>
    </xf>
    <xf numFmtId="0" fontId="101" fillId="0" borderId="25" xfId="2" applyFont="1" applyBorder="1" applyAlignment="1">
      <alignment vertical="top" wrapText="1"/>
    </xf>
    <xf numFmtId="0" fontId="64" fillId="0" borderId="0" xfId="2" applyFont="1" applyAlignment="1">
      <alignment horizontal="left" wrapText="1"/>
    </xf>
    <xf numFmtId="0" fontId="62" fillId="14" borderId="0" xfId="3" applyFont="1" applyFill="1" applyAlignment="1">
      <alignment horizontal="center"/>
    </xf>
    <xf numFmtId="0" fontId="70" fillId="0" borderId="0" xfId="2" applyFont="1" applyAlignment="1">
      <alignment vertical="top"/>
    </xf>
    <xf numFmtId="0" fontId="54" fillId="0" borderId="6" xfId="2" applyFont="1" applyBorder="1" applyAlignment="1">
      <alignment horizontal="center" vertical="top"/>
    </xf>
    <xf numFmtId="0" fontId="54" fillId="0" borderId="25" xfId="2" applyFont="1" applyBorder="1" applyAlignment="1">
      <alignment horizontal="left" vertical="top" wrapText="1"/>
    </xf>
    <xf numFmtId="0" fontId="54" fillId="0" borderId="61" xfId="2" applyFont="1" applyBorder="1" applyAlignment="1">
      <alignment horizontal="left" vertical="top" wrapText="1"/>
    </xf>
    <xf numFmtId="0" fontId="101" fillId="0" borderId="0" xfId="2" applyFont="1" applyAlignment="1">
      <alignment horizontal="left" vertical="top" wrapText="1"/>
    </xf>
    <xf numFmtId="0" fontId="126" fillId="0" borderId="16" xfId="2" applyFont="1" applyBorder="1" applyAlignment="1">
      <alignment horizontal="left" vertical="top" wrapText="1"/>
    </xf>
    <xf numFmtId="0" fontId="126" fillId="0" borderId="21" xfId="2" applyFont="1" applyBorder="1" applyAlignment="1">
      <alignment horizontal="left" vertical="top" wrapText="1"/>
    </xf>
    <xf numFmtId="0" fontId="54" fillId="0" borderId="0" xfId="2" applyFont="1" applyAlignment="1">
      <alignment horizontal="center" vertical="top"/>
    </xf>
    <xf numFmtId="0" fontId="107" fillId="0" borderId="10" xfId="2" applyFont="1" applyBorder="1" applyAlignment="1">
      <alignment horizontal="left" vertical="center"/>
    </xf>
    <xf numFmtId="0" fontId="107" fillId="0" borderId="2" xfId="2" applyFont="1" applyBorder="1" applyAlignment="1">
      <alignment horizontal="left" vertical="center"/>
    </xf>
    <xf numFmtId="0" fontId="107" fillId="0" borderId="11" xfId="2" applyFont="1" applyBorder="1" applyAlignment="1">
      <alignment horizontal="left" vertical="center"/>
    </xf>
    <xf numFmtId="0" fontId="107" fillId="0" borderId="9" xfId="2" applyFont="1" applyBorder="1" applyAlignment="1">
      <alignment horizontal="left" vertical="center"/>
    </xf>
    <xf numFmtId="0" fontId="107" fillId="0" borderId="16" xfId="2" applyFont="1" applyBorder="1" applyAlignment="1">
      <alignment horizontal="left" vertical="center"/>
    </xf>
    <xf numFmtId="0" fontId="107" fillId="0" borderId="0" xfId="2" applyFont="1" applyBorder="1" applyAlignment="1">
      <alignment horizontal="left" vertical="center"/>
    </xf>
    <xf numFmtId="0" fontId="54" fillId="0" borderId="0" xfId="2" applyFont="1" applyBorder="1" applyAlignment="1">
      <alignment horizontal="center" vertical="top"/>
    </xf>
    <xf numFmtId="0" fontId="54" fillId="0" borderId="0" xfId="2" applyFont="1" applyBorder="1" applyAlignment="1">
      <alignment vertical="top" wrapText="1"/>
    </xf>
    <xf numFmtId="0" fontId="126" fillId="0" borderId="0" xfId="2" applyFont="1" applyBorder="1" applyAlignment="1">
      <alignment vertical="top"/>
    </xf>
    <xf numFmtId="0" fontId="54" fillId="0" borderId="0" xfId="2" applyFont="1" applyBorder="1" applyAlignment="1">
      <alignment vertical="center"/>
    </xf>
    <xf numFmtId="0" fontId="73" fillId="0" borderId="0" xfId="2" applyFont="1" applyBorder="1" applyAlignment="1">
      <alignment horizontal="left" vertical="center"/>
    </xf>
    <xf numFmtId="0" fontId="101" fillId="0" borderId="0" xfId="2" applyFont="1" applyBorder="1" applyAlignment="1">
      <alignment vertical="top" wrapText="1"/>
    </xf>
    <xf numFmtId="0" fontId="72" fillId="0" borderId="0" xfId="2" applyFont="1" applyBorder="1" applyAlignment="1">
      <alignment vertical="top"/>
    </xf>
    <xf numFmtId="0" fontId="126" fillId="0" borderId="0" xfId="2" applyFont="1" applyBorder="1" applyAlignment="1">
      <alignment horizontal="left" vertical="top" wrapText="1"/>
    </xf>
    <xf numFmtId="0" fontId="126" fillId="0" borderId="0" xfId="2" applyFont="1" applyBorder="1" applyAlignment="1">
      <alignment vertical="top" wrapText="1"/>
    </xf>
    <xf numFmtId="0" fontId="70" fillId="0" borderId="0" xfId="2" applyFont="1" applyBorder="1" applyAlignment="1">
      <alignment vertical="top"/>
    </xf>
    <xf numFmtId="0" fontId="54" fillId="0" borderId="9" xfId="2" applyFont="1" applyBorder="1" applyAlignment="1">
      <alignment vertical="top" wrapText="1"/>
    </xf>
    <xf numFmtId="0" fontId="76" fillId="0" borderId="16" xfId="2" applyFont="1" applyBorder="1" applyAlignment="1">
      <alignment vertical="center"/>
    </xf>
    <xf numFmtId="0" fontId="72" fillId="0" borderId="9" xfId="2" applyFont="1" applyBorder="1" applyAlignment="1">
      <alignment vertical="top"/>
    </xf>
    <xf numFmtId="0" fontId="126" fillId="0" borderId="9" xfId="2" applyFont="1" applyBorder="1" applyAlignment="1">
      <alignment vertical="top" wrapText="1"/>
    </xf>
    <xf numFmtId="0" fontId="70" fillId="0" borderId="12" xfId="2" applyFont="1" applyBorder="1" applyAlignment="1">
      <alignment vertical="top"/>
    </xf>
  </cellXfs>
  <cellStyles count="4">
    <cellStyle name="Hyperlink" xfId="3" builtinId="8"/>
    <cellStyle name="Normal" xfId="0" builtinId="0"/>
    <cellStyle name="Normal 2" xfId="2" xr:uid="{C19375F2-5C42-4883-ADB2-315CBD879912}"/>
    <cellStyle name="Normal 34" xfId="1" xr:uid="{A531A7DD-FA08-433A-BC3E-753E9563C9B1}"/>
  </cellStyles>
  <dxfs count="269">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00B05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2F2F2"/>
      </font>
    </dxf>
    <dxf>
      <font>
        <color rgb="FFF2F2F2"/>
      </font>
    </dxf>
    <dxf>
      <font>
        <color rgb="FFFF0000"/>
      </font>
    </dxf>
    <dxf>
      <font>
        <color theme="0"/>
      </font>
    </dxf>
    <dxf>
      <font>
        <color rgb="FFF2F2F2"/>
      </font>
    </dxf>
    <dxf>
      <font>
        <color rgb="FFF2F2F2"/>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00B05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2F2F2"/>
      </font>
    </dxf>
    <dxf>
      <font>
        <color rgb="FFF2F2F2"/>
      </font>
    </dxf>
    <dxf>
      <font>
        <color rgb="FFFF0000"/>
      </font>
    </dxf>
    <dxf>
      <font>
        <color theme="0"/>
      </font>
    </dxf>
    <dxf>
      <font>
        <color rgb="FFF2F2F2"/>
      </font>
    </dxf>
    <dxf>
      <font>
        <color rgb="FFF2F2F2"/>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border diagonalUp="0" diagonalDown="0">
        <left style="thin">
          <color indexed="64"/>
        </left>
        <right/>
        <vertical/>
      </border>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theme="0" tint="-4.9989318521683403E-2"/>
        </patternFill>
      </fill>
      <alignment horizontal="center"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center" vertical="center" textRotation="0" wrapText="0" indent="0" justifyLastLine="0" shrinkToFit="0" readingOrder="0"/>
      <border diagonalUp="0" diagonalDown="0">
        <left style="thin">
          <color rgb="FF000000"/>
        </left>
        <right/>
        <top/>
        <bottom/>
        <vertical/>
        <horizontal/>
      </border>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theme="0" tint="-4.9989318521683403E-2"/>
        </patternFill>
      </fill>
      <alignment horizontal="center"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fill>
        <patternFill patternType="solid">
          <fgColor indexed="64"/>
          <bgColor rgb="FFFFFF00"/>
        </patternFill>
      </fill>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fill>
        <patternFill patternType="solid">
          <fgColor indexed="64"/>
          <bgColor rgb="FFFFFF00"/>
        </patternFill>
      </fill>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fill>
        <patternFill patternType="solid">
          <fgColor indexed="64"/>
          <bgColor rgb="FFFFFF00"/>
        </patternFill>
      </fill>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solid">
          <fgColor indexed="64"/>
          <bgColor theme="0" tint="-4.9989318521683403E-2"/>
        </patternFill>
      </fill>
      <border diagonalUp="0" diagonalDown="0" outline="0">
        <left style="thin">
          <color indexed="64"/>
        </left>
        <right style="thin">
          <color indexed="64"/>
        </right>
        <top/>
        <bottom/>
      </border>
    </dxf>
    <dxf>
      <font>
        <b/>
        <i val="0"/>
      </font>
      <border>
        <left style="thin">
          <color auto="1"/>
        </left>
        <right style="thin">
          <color auto="1"/>
        </right>
        <top style="thin">
          <color auto="1"/>
        </top>
        <bottom style="thin">
          <color auto="1"/>
        </bottom>
      </border>
    </dxf>
    <dxf>
      <border>
        <top style="thin">
          <color auto="1"/>
        </top>
        <bottom style="thin">
          <color auto="1"/>
        </bottom>
      </border>
    </dxf>
  </dxfs>
  <tableStyles count="1" defaultTableStyle="TableStyleMedium2" defaultPivotStyle="PivotStyleLight16">
    <tableStyle name="Table Style 1" pivot="0" count="2" xr9:uid="{D2AE4109-3078-4F56-A50D-62F2A11D3092}">
      <tableStyleElement type="wholeTable" dxfId="268"/>
      <tableStyleElement type="headerRow" dxfId="267"/>
    </tableStyle>
  </tableStyles>
  <colors>
    <mruColors>
      <color rgb="FFF5BCBC"/>
      <color rgb="FFDBB6B6"/>
      <color rgb="FFA6A6A6"/>
      <color rgb="FFD9D9D9"/>
      <color rgb="FF4F81BD"/>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266700</xdr:colOff>
      <xdr:row>2</xdr:row>
      <xdr:rowOff>47625</xdr:rowOff>
    </xdr:from>
    <xdr:to>
      <xdr:col>11</xdr:col>
      <xdr:colOff>991465</xdr:colOff>
      <xdr:row>2</xdr:row>
      <xdr:rowOff>381000</xdr:rowOff>
    </xdr:to>
    <xdr:pic>
      <xdr:nvPicPr>
        <xdr:cNvPr id="2" name="Picture 1" title="Curtin University logo">
          <a:extLst>
            <a:ext uri="{FF2B5EF4-FFF2-40B4-BE49-F238E27FC236}">
              <a16:creationId xmlns:a16="http://schemas.microsoft.com/office/drawing/2014/main" id="{9B05F779-9234-496C-BF43-8C65AF2D7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53100" y="428625"/>
          <a:ext cx="156296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123825</xdr:colOff>
      <xdr:row>2</xdr:row>
      <xdr:rowOff>44450</xdr:rowOff>
    </xdr:from>
    <xdr:to>
      <xdr:col>13</xdr:col>
      <xdr:colOff>991465</xdr:colOff>
      <xdr:row>2</xdr:row>
      <xdr:rowOff>381000</xdr:rowOff>
    </xdr:to>
    <xdr:pic>
      <xdr:nvPicPr>
        <xdr:cNvPr id="3" name="Picture 1" title="Curtin University logo">
          <a:extLst>
            <a:ext uri="{FF2B5EF4-FFF2-40B4-BE49-F238E27FC236}">
              <a16:creationId xmlns:a16="http://schemas.microsoft.com/office/drawing/2014/main" id="{17BAFF52-B810-4610-B33F-517DA99B0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258675" y="387350"/>
          <a:ext cx="2153515" cy="33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C8118B-A328-4042-9B33-52843DCBAB70}" name="Table_BENTransStg1" displayName="Table_BENTransStg1" ref="C17:T46" totalsRowShown="0" headerRowDxfId="266" headerRowBorderDxfId="265" tableBorderDxfId="264">
  <autoFilter ref="C17:T46" xr:uid="{85C8118B-A328-4042-9B33-52843DCBAB70}"/>
  <tableColumns count="18">
    <tableColumn id="1" xr3:uid="{ACE7B5BE-3C7C-4B4F-BE47-8AC4C4F18FBA}" name="BEN Sort ID" dataDxfId="263"/>
    <tableColumn id="2" xr3:uid="{C2D53C84-2797-4AB5-A580-235495656756}" name="OSeq" dataDxfId="262"/>
    <tableColumn id="3" xr3:uid="{6032A907-9F60-4A91-A972-63A5DEF712F3}" name="OYr" dataDxfId="261"/>
    <tableColumn id="4" xr3:uid="{C0214EC8-D566-4D4E-8A2F-D2A2F47918F8}" name="Old _x000a_BEN UDC"/>
    <tableColumn id="5" xr3:uid="{0418E227-1AC4-4CD3-A160-0DFB40F6A3BC}" name="Old Ver"/>
    <tableColumn id="6" xr3:uid="{FEE572DC-C376-4E83-8C78-F326D7D1098A}" name="Old Title"/>
    <tableColumn id="7" xr3:uid="{4317AA65-2248-40F8-B3CC-186BBBE9FF38}" name="Column1"/>
    <tableColumn id="8" xr3:uid="{C04FDEB1-9F17-4712-9C07-C5B49CA41598}" name="Old Credits" dataDxfId="260"/>
    <tableColumn id="9" xr3:uid="{CCBAE437-7734-4C09-B948-F54806CBECBB}" name="NSeq" dataDxfId="259"/>
    <tableColumn id="10" xr3:uid="{4201CD2E-C893-43CE-8833-71C82A640620}" name="NYear" dataDxfId="258"/>
    <tableColumn id="11" xr3:uid="{DE165577-C37C-4238-A53E-60AC3D6BA71A}" name="New _x000a_BEN UDC"/>
    <tableColumn id="12" xr3:uid="{921A0179-0E5C-401E-BF5F-FD5449C04F30}" name="New Ver"/>
    <tableColumn id="13" xr3:uid="{7623FFC9-7661-495F-A26A-7FA01A7E6BA4}" name="New Title"/>
    <tableColumn id="14" xr3:uid="{B5F348FB-A2A2-488C-B4FF-AA5A93DE6C67}" name="Column2"/>
    <tableColumn id="15" xr3:uid="{DC79224E-3018-4E0E-9961-D53E481761CA}" name="New Credits" dataDxfId="257"/>
    <tableColumn id="16" xr3:uid="{8229A7ED-22E4-45E2-885B-BB71EC9FDBE2}" name="Unit change Notes" dataDxfId="256"/>
    <tableColumn id="17" xr3:uid="{C6A4E54C-28C8-402A-9909-4D632237D7C6}" name="Requisite Notes" dataDxfId="255"/>
    <tableColumn id="18" xr3:uid="{61A02449-F8A4-4AA8-9FC7-7FFCF446D157}" name="Availabilities Notes" dataDxfId="254"/>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8D80AE-BB42-41C0-B791-D8376B498C78}" name="Table_BENTransStg2" displayName="Table_BENTransStg2" ref="C52:T81" totalsRowShown="0" headerRowDxfId="253" headerRowBorderDxfId="252" tableBorderDxfId="251">
  <autoFilter ref="C52:T81" xr:uid="{018D80AE-BB42-41C0-B791-D8376B498C78}"/>
  <sortState xmlns:xlrd2="http://schemas.microsoft.com/office/spreadsheetml/2017/richdata2" ref="C53:T81">
    <sortCondition ref="D52:D81"/>
  </sortState>
  <tableColumns count="18">
    <tableColumn id="1" xr3:uid="{C71596E2-A746-4DA6-9434-0E6AA2BE4D9B}" name="BEN Sort ID" dataDxfId="250"/>
    <tableColumn id="2" xr3:uid="{03041537-CC6D-4571-9BE4-A4FD32B9806A}" name="OSeq" dataDxfId="249"/>
    <tableColumn id="3" xr3:uid="{0BC9CFBB-F061-49DF-85D0-AC0AF3BCDF5A}" name="OYr" dataDxfId="248"/>
    <tableColumn id="4" xr3:uid="{8CDB1851-3B72-429D-B183-E6D1FEC3BB35}" name="Old _x000a_BEN UDC"/>
    <tableColumn id="5" xr3:uid="{8D4C5817-BBC6-445F-A1D7-BFA450B9C465}" name="Old Ver"/>
    <tableColumn id="6" xr3:uid="{6CC3F65D-718E-407F-BCE4-0BC0D673EA02}" name="Old Title"/>
    <tableColumn id="7" xr3:uid="{FF95F1F4-B1AB-44CA-AB3F-18FAFCD7066C}" name="Column1"/>
    <tableColumn id="8" xr3:uid="{0C94DB3C-B22A-4278-8B93-12E982E678FC}" name="Old Credits" dataDxfId="247"/>
    <tableColumn id="9" xr3:uid="{CAD3305E-AB2E-443A-97AD-A591F1833AF8}" name="NSeq" dataDxfId="246"/>
    <tableColumn id="10" xr3:uid="{EC9CC468-708B-4149-9458-B8B248F69E1D}" name="NYear" dataDxfId="245"/>
    <tableColumn id="11" xr3:uid="{89CB2C0E-E4C9-4C38-BFFA-67E171492C5E}" name="New _x000a_BEN UDC"/>
    <tableColumn id="12" xr3:uid="{7FB84333-5CD3-47D2-A42D-36067228B128}" name="New Ver"/>
    <tableColumn id="13" xr3:uid="{3596B518-C5A5-4145-A61E-DF01DDE506A9}" name="New Title"/>
    <tableColumn id="14" xr3:uid="{CD4BC0AB-3A43-42D3-A280-9C9D6E0D925A}" name="Column2"/>
    <tableColumn id="15" xr3:uid="{8358C40B-DAB9-43DC-8442-F80D7BE9F478}" name="New Credits" dataDxfId="244"/>
    <tableColumn id="16" xr3:uid="{A86F1553-0550-49DD-9B38-50AD78BD2615}" name="Unit change Notes" dataDxfId="243"/>
    <tableColumn id="17" xr3:uid="{246B3FB8-7FFF-4E12-A21E-D8E063B98F1E}" name="Requisite Notes" dataDxfId="242"/>
    <tableColumn id="18" xr3:uid="{F0121BEE-CCED-4A30-AD2C-CC6141942802}" name="Availabilities Notes" dataDxfId="241"/>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AAD846-BC4E-41BD-8D8B-6A6A9FCA7835}" name="Table_BENTransStg3" displayName="Table_BENTransStg3" ref="C86:T115" totalsRowShown="0" headerRowDxfId="240" headerRowBorderDxfId="239" tableBorderDxfId="238">
  <autoFilter ref="C86:T115" xr:uid="{24AAD846-BC4E-41BD-8D8B-6A6A9FCA7835}"/>
  <sortState xmlns:xlrd2="http://schemas.microsoft.com/office/spreadsheetml/2017/richdata2" ref="C87:T115">
    <sortCondition ref="D52:D81"/>
  </sortState>
  <tableColumns count="18">
    <tableColumn id="1" xr3:uid="{158C07BA-320F-4998-B71E-F2A3827943CA}" name="BEN Sort ID" dataDxfId="237"/>
    <tableColumn id="2" xr3:uid="{3C8CF4C3-06EB-4313-A8AA-0AD1566C83E0}" name="OSeq" dataDxfId="236"/>
    <tableColumn id="3" xr3:uid="{862F7C89-F632-4211-85D9-05151D2AF5D5}" name="OYr" dataDxfId="235"/>
    <tableColumn id="4" xr3:uid="{406EE598-E2F8-4853-929A-4DCAB1FE555D}" name="Old _x000a_BEN UDC"/>
    <tableColumn id="5" xr3:uid="{128D2A1C-0ADE-4A64-B845-AF4779EC7809}" name="Old Ver"/>
    <tableColumn id="6" xr3:uid="{31619CDE-F172-4176-9C68-E4C6E28CED62}" name="Old Title"/>
    <tableColumn id="7" xr3:uid="{AD8976B2-79CE-41D9-951A-FC9DA9FD7B4B}" name="Column1"/>
    <tableColumn id="8" xr3:uid="{81566647-9A7E-4598-BC87-161B6BE8CE08}" name="Old Credits" dataDxfId="234"/>
    <tableColumn id="9" xr3:uid="{0BEFF110-182B-4D7A-A5F9-02D3E8B425AE}" name="NSeq" dataDxfId="233"/>
    <tableColumn id="10" xr3:uid="{595E4138-C631-4C56-BF33-1219BB23B393}" name="NYear" dataDxfId="232"/>
    <tableColumn id="11" xr3:uid="{DD188BBD-8916-4292-A4D9-3E8DAE3DD08D}" name="New _x000a_BEN UDC"/>
    <tableColumn id="12" xr3:uid="{E09D30C5-7CB5-4592-A637-9A8AFB8952F3}" name="New Ver"/>
    <tableColumn id="13" xr3:uid="{5AD0CEB6-DE35-4E2D-96DC-13AF5DDD4524}" name="New Title"/>
    <tableColumn id="14" xr3:uid="{38811F20-B98B-4D17-80B4-1AC6151B051E}" name="Column2"/>
    <tableColumn id="15" xr3:uid="{9D971F84-D2A9-4765-880E-3D6DB1BEB59C}" name="New Credits" dataDxfId="231"/>
    <tableColumn id="16" xr3:uid="{85B6C679-0944-4A59-8C70-67F39F0F4F9D}" name="Unit change Notes" dataDxfId="230"/>
    <tableColumn id="17" xr3:uid="{B4A3FCF2-DFE7-48B4-948D-75DC45EEB59B}" name="Requisite Notes" dataDxfId="229"/>
    <tableColumn id="18" xr3:uid="{04089295-EE9D-41B9-835F-3A0C4E0B1EB8}" name="Availabilities Notes" dataDxfId="228"/>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273F2E-A548-41EE-AD8C-8288BB686CBA}" name="Table_BENTransHandbook" displayName="Table_BENTransHandbook" ref="F8:AQ53" totalsRowShown="0" headerRowDxfId="227" headerRowBorderDxfId="226" tableBorderDxfId="225">
  <autoFilter ref="F8:AQ53" xr:uid="{52273F2E-A548-41EE-AD8C-8288BB686CBA}"/>
  <tableColumns count="38">
    <tableColumn id="1" xr3:uid="{E84B2944-A96F-4F01-8857-73BC71827D8A}" name="_x000a_BEN UDC" dataDxfId="224"/>
    <tableColumn id="2" xr3:uid="{FD64BEA4-964D-4C84-8700-B1381FAD81FD}" name="BEN Ver"/>
    <tableColumn id="3" xr3:uid="{1EE11D99-FF08-4E72-991D-C4569CDDC4F5}" name="OUA Cd"/>
    <tableColumn id="4" xr3:uid="{E5E663EE-E7CC-4270-A8B7-5BCDEDEEB240}" name="Title"/>
    <tableColumn id="5" xr3:uid="{A1C9FFC2-459D-4036-8CC4-DDFB81148B9E}" name="Short Title"/>
    <tableColumn id="6" xr3:uid="{745DC626-6484-42D2-8E5E-0F747EDC5BF9}" name="Credits" dataDxfId="223"/>
    <tableColumn id="8" xr3:uid="{108A18D2-1D1B-46B7-BD49-BB54DE9635FD}" name="2026 Prereqs" dataDxfId="222"/>
    <tableColumn id="15" xr3:uid="{F6B40105-F990-439F-B6E3-C85D32428FD0}" name="1st/Final_x000a_BEN" dataDxfId="221"/>
    <tableColumn id="28" xr3:uid="{7D1E489E-C54F-47B2-8B49-E4FB413AD2D4}" name="2026 S1INT" dataDxfId="220"/>
    <tableColumn id="29" xr3:uid="{FC6B8C43-9A33-4B62-9BA0-B37B5DFAE51A}" name="2026 S1FO" dataDxfId="219"/>
    <tableColumn id="30" xr3:uid="{A235EB06-8652-4AA0-861C-7B224732EB86}" name="2026 S1KAL" dataDxfId="218"/>
    <tableColumn id="31" xr3:uid="{33E4A9AB-0AB6-4058-A784-82816A163209}" name="2026 S2INT" dataDxfId="217"/>
    <tableColumn id="32" xr3:uid="{62AE5D00-3EAD-49A7-8072-8AD7D131866E}" name="2026 S2FO" dataDxfId="216"/>
    <tableColumn id="33" xr3:uid="{C6852C9D-1F75-452E-A24E-362F8D631449}" name="2026 S2KAL" dataDxfId="215"/>
    <tableColumn id="14" xr3:uid="{2D5AE6DE-7A3D-481B-80FD-496A7A160C99}" name="Notes about replacements on planner" dataDxfId="214"/>
    <tableColumn id="34" xr3:uid="{A62E09A9-674F-4D01-A338-E70285EFD72F}" name="Progress Notes" dataDxfId="213"/>
    <tableColumn id="12" xr3:uid="{E193DBB5-2C8F-4127-9F2F-61B13F89D025}" name="Column1" dataDxfId="212"/>
    <tableColumn id="9" xr3:uid="{3E66BF0C-5B7A-4171-BA78-8E7CC8D8F48A}" name="Changes made" dataDxfId="211"/>
    <tableColumn id="10" xr3:uid="{8DD1FC7E-0B11-4BF8-B97A-E4186C565282}" name="Availabilities Notes" dataDxfId="210"/>
    <tableColumn id="11" xr3:uid="{B783DAB6-0014-470D-A939-E4026640E2E4}" name="Requisite Notes" dataDxfId="209"/>
    <tableColumn id="7" xr3:uid="{33360962-681E-4EA9-BD06-38D9F96F7980}" name="2025 Pre-reqs" dataDxfId="208"/>
    <tableColumn id="16" xr3:uid="{2D6A8FDA-FD07-4546-AD72-820524277C0A}" name="2024 S1INT" dataDxfId="207"/>
    <tableColumn id="17" xr3:uid="{3BBC8F60-579A-4DA9-B71B-2B6DB2DC2F11}" name="2024 S1FO" dataDxfId="206"/>
    <tableColumn id="18" xr3:uid="{3D4C5047-00CC-46AA-B497-BACC12824899}" name="Column3" dataDxfId="205"/>
    <tableColumn id="19" xr3:uid="{332D59D2-4356-47D1-9ED9-DAEF12460349}" name="2024 S2INT"/>
    <tableColumn id="20" xr3:uid="{6E8821AC-0E02-4C4C-92A1-1D660534F002}" name="2024 S2FO"/>
    <tableColumn id="21" xr3:uid="{DD270C3F-B216-4FDC-860B-C87B12F97B1A}" name="Column4"/>
    <tableColumn id="22" xr3:uid="{F12B17CD-C10E-4A1F-B306-202D182BECB0}" name="2025 S1INT" dataDxfId="204"/>
    <tableColumn id="23" xr3:uid="{D067DFA4-0BAE-4F13-83EF-6920668507E6}" name="2025 S1FO" dataDxfId="203"/>
    <tableColumn id="24" xr3:uid="{CD92D80E-0BA0-476C-9CCA-BDE8CEA7B6FC}" name="2025 S1KO" dataDxfId="202"/>
    <tableColumn id="25" xr3:uid="{51531BCF-3958-4FF4-8B1F-11F0652F8A09}" name="2025 S2INT"/>
    <tableColumn id="26" xr3:uid="{7DFC26DE-CA23-41A4-89C3-806300AC6FE3}" name="2025 S2FO"/>
    <tableColumn id="27" xr3:uid="{351D8CDB-4D48-4C10-902C-78AB47CC2804}" name="2025 S2KO"/>
    <tableColumn id="36" xr3:uid="{3F395124-75F4-4D32-819A-B7D1B95AF09A}" name="Column23" dataDxfId="201"/>
    <tableColumn id="35" xr3:uid="{338D9ACD-4EAD-4538-BAB6-9E6F72E8FAEE}" name="Column22" dataDxfId="200"/>
    <tableColumn id="13" xr3:uid="{C31F36D8-32CB-402A-95FA-37E5CF794D87}" name="Column2" dataDxfId="199"/>
    <tableColumn id="38" xr3:uid="{C7DFDE13-9835-4362-A3D4-89CE0AE2D01F}" name="Column223" dataDxfId="198"/>
    <tableColumn id="37" xr3:uid="{E452067B-C45D-4C70-B58B-A72EF0C89FBF}" name="Column222" dataDxfId="197"/>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D56E90-C15E-4279-9638-85D901E5B854}" name="Table_OUATransHandbook" displayName="Table_OUATransHandbook" ref="F7:AO52" totalsRowShown="0" headerRowDxfId="196" headerRowBorderDxfId="195" tableBorderDxfId="194">
  <autoFilter ref="F7:AO52" xr:uid="{E2D56E90-C15E-4279-9638-85D901E5B854}"/>
  <tableColumns count="36">
    <tableColumn id="1" xr3:uid="{28C338C5-9CD2-43D2-A0BF-71E27144F4C7}" name="OUA UDC" dataDxfId="193"/>
    <tableColumn id="2" xr3:uid="{802D552A-8068-4DD3-A529-EAE1F5A23335}" name="OUA Ver"/>
    <tableColumn id="3" xr3:uid="{2AD98CCF-F235-423C-B6D8-97E970ADB5BF}" name="OUA Cd"/>
    <tableColumn id="4" xr3:uid="{FAAC8EF8-A5FF-440F-BFEE-B33D164C7F06}" name="Title"/>
    <tableColumn id="5" xr3:uid="{383EF896-F1AD-4AB4-AE62-594ABCF9DE98}" name="Short Title"/>
    <tableColumn id="6" xr3:uid="{2F559C5C-97E7-4CE3-A4FB-E1C49F2CCD3E}" name="Credits" dataDxfId="192"/>
    <tableColumn id="8" xr3:uid="{EB26A816-7D4E-418F-A179-8C063F2C1F58}" name="2026 Prereqs" dataDxfId="191"/>
    <tableColumn id="15" xr3:uid="{FCC32DBD-6A92-4EA8-A9A1-AE4B82FEB597}" name="1st/Final_x000a_BEN" dataDxfId="190"/>
    <tableColumn id="28" xr3:uid="{3FB683EE-9056-4C5D-9304-8FC754E2CF85}" name="2026 SP1" dataDxfId="189"/>
    <tableColumn id="29" xr3:uid="{343EAE29-9E7C-4B32-AE30-1F794A121125}" name="2026 SP2" dataDxfId="188"/>
    <tableColumn id="30" xr3:uid="{B2318C2E-7014-4A3E-829C-D2E982A70EF2}" name="2026 SP3" dataDxfId="187"/>
    <tableColumn id="31" xr3:uid="{A376E70B-27E4-4CF7-A990-970CD94A9F22}" name="2026 SP4" dataDxfId="186"/>
    <tableColumn id="14" xr3:uid="{DB900D03-9C5D-40A5-97C0-AA5E2AE8F18C}" name="Notes about replacements on planner" dataDxfId="185"/>
    <tableColumn id="34" xr3:uid="{DB8EA776-5419-4CE5-9601-BD707E45C7E6}" name="Progress Notes" dataDxfId="184"/>
    <tableColumn id="12" xr3:uid="{B665EFE5-0860-49E3-AFDF-7DF0B9644397}" name="Column1" dataDxfId="183"/>
    <tableColumn id="9" xr3:uid="{60C71833-94CF-478C-8B7F-C1939DA21D0B}" name="Changes made" dataDxfId="182"/>
    <tableColumn id="10" xr3:uid="{BA6C301C-605F-46FC-B5FB-23901449663D}" name="Availabilities Notes" dataDxfId="181"/>
    <tableColumn id="11" xr3:uid="{1FCCC8B8-AA21-45A6-8590-07BC3065FE14}" name="Requisite Notes" dataDxfId="180"/>
    <tableColumn id="7" xr3:uid="{47BCB3C3-593E-4F4E-A870-43C1353C36CE}" name="2025 Pre-reqs" dataDxfId="179"/>
    <tableColumn id="16" xr3:uid="{7E2E0636-6285-4A86-AD49-E641EDFBEF11}" name="2024 S1INT" dataDxfId="178"/>
    <tableColumn id="17" xr3:uid="{E748282E-886E-4795-B2A0-83705346396E}" name="2024 S1FO" dataDxfId="177"/>
    <tableColumn id="18" xr3:uid="{57F78393-AEF0-486B-BAC7-976197BC3426}" name="Column3" dataDxfId="176"/>
    <tableColumn id="19" xr3:uid="{63143E17-43AB-4665-9D17-AE6B33895988}" name="2024 S2INT"/>
    <tableColumn id="20" xr3:uid="{ACC89391-F468-449E-B4AB-4C2E8ED0A385}" name="2024 S2FO"/>
    <tableColumn id="21" xr3:uid="{0F29BAD5-8624-4E4B-8013-6F9CDE570F8D}" name="Column4"/>
    <tableColumn id="22" xr3:uid="{8B7D07B3-3A73-47F7-A605-D1AE68F958DA}" name="2025 S1INT" dataDxfId="175"/>
    <tableColumn id="23" xr3:uid="{2F268A3A-89EA-4D72-8737-9429CA7EB611}" name="2025 S1FO" dataDxfId="174"/>
    <tableColumn id="24" xr3:uid="{D9CE05BA-97F3-4099-9BCD-AE09841854F6}" name="2025 S1KO" dataDxfId="173"/>
    <tableColumn id="25" xr3:uid="{B8E7F1D1-33B8-43B2-9AFE-D7995EAAD505}" name="2025 S2INT"/>
    <tableColumn id="26" xr3:uid="{6153A57A-AC3E-4D0F-B2E7-CF14763751F1}" name="2025 S2FO"/>
    <tableColumn id="27" xr3:uid="{FB9C0DD0-CFC1-4E90-8CB8-97BB2C508713}" name="2025 S2KO"/>
    <tableColumn id="36" xr3:uid="{E982AD4F-238E-402D-AB50-A1A75BB91A34}" name="Column23" dataDxfId="172"/>
    <tableColumn id="35" xr3:uid="{0B18E15B-E9AA-43B1-B8B8-1493B5031FBD}" name="Column22" dataDxfId="171"/>
    <tableColumn id="13" xr3:uid="{34468EE1-0063-43DE-8831-90717D02DDC3}" name="Column2" dataDxfId="170"/>
    <tableColumn id="38" xr3:uid="{12DA38C0-5D50-4AAA-8D93-B7136FDF62EE}" name="Column223" dataDxfId="169"/>
    <tableColumn id="37" xr3:uid="{5A92C7A5-A138-4975-AB39-29ADABDD5616}" name="Column222" dataDxfId="168"/>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urtin.edu.au/students/connec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urtin.edu.au/students/connect/"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B1EB-70D3-46D5-8893-EF34CF564CF8}">
  <sheetPr>
    <pageSetUpPr fitToPage="1"/>
  </sheetPr>
  <dimension ref="A2:Q74"/>
  <sheetViews>
    <sheetView showGridLines="0" topLeftCell="A6" zoomScaleNormal="100" workbookViewId="0">
      <selection activeCell="O39" sqref="O39:P43"/>
    </sheetView>
  </sheetViews>
  <sheetFormatPr defaultColWidth="9.26953125" defaultRowHeight="15.5" x14ac:dyDescent="0.35"/>
  <cols>
    <col min="1" max="1" width="5.453125" style="200" customWidth="1"/>
    <col min="2" max="2" width="11.7265625" style="197" customWidth="1"/>
    <col min="3" max="3" width="5.7265625" style="197" customWidth="1"/>
    <col min="4" max="4" width="52.26953125" style="197" customWidth="1"/>
    <col min="5" max="5" width="11.7265625" style="197" customWidth="1"/>
    <col min="6" max="6" width="5.7265625" style="197" customWidth="1"/>
    <col min="7" max="7" width="32.7265625" style="197" customWidth="1"/>
    <col min="8" max="9" width="15.7265625" style="197" customWidth="1"/>
    <col min="10" max="11" width="8.7265625" style="197" customWidth="1"/>
    <col min="12" max="12" width="15.7265625" style="197" customWidth="1"/>
    <col min="13" max="13" width="3.7265625" style="197" customWidth="1"/>
    <col min="14" max="14" width="3.7265625" style="199" customWidth="1"/>
    <col min="15" max="15" width="3.7265625" style="197" customWidth="1"/>
    <col min="16" max="16" width="52.7265625" style="197" customWidth="1"/>
    <col min="17" max="17" width="9.26953125" style="198"/>
    <col min="18" max="16384" width="9.26953125" style="197"/>
  </cols>
  <sheetData>
    <row r="2" spans="1:16" s="286" customFormat="1" ht="11.5" x14ac:dyDescent="0.3">
      <c r="B2" s="289"/>
      <c r="C2" s="289"/>
      <c r="D2" s="290"/>
      <c r="E2" s="289"/>
      <c r="F2" s="289"/>
      <c r="G2" s="647" t="str">
        <f>VLOOKUP($E$6,'ECE Trans Data'!R3:S6,2,FALSE)</f>
        <v>Stg3</v>
      </c>
      <c r="H2" s="614" t="str">
        <f>"Table_BENTrans"&amp;G2</f>
        <v>Table_BENTransStg3</v>
      </c>
      <c r="I2" s="614"/>
      <c r="J2" s="289"/>
      <c r="K2" s="289"/>
      <c r="L2" s="288"/>
      <c r="N2" s="287"/>
    </row>
    <row r="3" spans="1:16" ht="35.15" customHeight="1" x14ac:dyDescent="0.35">
      <c r="B3" s="735" t="s">
        <v>0</v>
      </c>
      <c r="C3" s="735"/>
      <c r="D3" s="735"/>
      <c r="E3" s="285"/>
      <c r="F3" s="285"/>
      <c r="G3" s="285"/>
      <c r="H3" s="285"/>
      <c r="I3" s="285"/>
      <c r="J3" s="285"/>
      <c r="K3" s="285"/>
      <c r="L3" s="285"/>
      <c r="N3" s="284"/>
    </row>
    <row r="4" spans="1:16" ht="15" customHeight="1" x14ac:dyDescent="0.35">
      <c r="B4" s="280"/>
      <c r="C4" s="280"/>
      <c r="D4" s="283"/>
      <c r="E4" s="282" t="s">
        <v>1</v>
      </c>
      <c r="F4" s="280"/>
      <c r="G4" s="280"/>
      <c r="H4" s="280"/>
      <c r="I4" s="281"/>
      <c r="J4" s="280"/>
      <c r="K4" s="280"/>
      <c r="L4" s="280"/>
    </row>
    <row r="5" spans="1:16" ht="15" customHeight="1" x14ac:dyDescent="0.45">
      <c r="B5" s="277"/>
      <c r="C5" s="279" t="s">
        <v>2</v>
      </c>
      <c r="D5" s="276" t="str">
        <f>'ECE Trans Data'!E3</f>
        <v>Bachelor of Education (Early Childhood Education)</v>
      </c>
      <c r="E5" s="193" t="s">
        <v>3</v>
      </c>
      <c r="F5" s="209"/>
      <c r="G5" s="209"/>
      <c r="H5" s="278" t="s">
        <v>4</v>
      </c>
      <c r="I5" s="641" t="s">
        <v>5</v>
      </c>
      <c r="J5" s="641"/>
      <c r="K5" s="620"/>
      <c r="L5" s="641"/>
    </row>
    <row r="6" spans="1:16" ht="18" customHeight="1" x14ac:dyDescent="0.45">
      <c r="B6" s="277" t="s">
        <v>6</v>
      </c>
      <c r="C6" s="277"/>
      <c r="D6" s="276" t="str">
        <f>'ECE Trans Data'!E4</f>
        <v>800 credit points required</v>
      </c>
      <c r="E6" s="736" t="s">
        <v>7</v>
      </c>
      <c r="F6" s="736"/>
      <c r="G6" s="736"/>
      <c r="H6" s="275"/>
      <c r="I6" s="642" t="s">
        <v>8</v>
      </c>
      <c r="J6" s="638"/>
      <c r="K6" s="639"/>
      <c r="L6" s="641"/>
    </row>
    <row r="7" spans="1:16" s="201" customFormat="1" ht="12" customHeight="1" x14ac:dyDescent="0.3">
      <c r="A7" s="203"/>
      <c r="B7" s="274"/>
      <c r="C7" s="239"/>
      <c r="D7" s="239"/>
      <c r="E7" s="273"/>
      <c r="F7" s="272"/>
      <c r="G7" s="271"/>
      <c r="H7" s="271"/>
      <c r="I7" s="270"/>
      <c r="J7" s="737" t="s">
        <v>9</v>
      </c>
      <c r="K7" s="738"/>
      <c r="L7" s="618" t="s">
        <v>10</v>
      </c>
      <c r="N7" s="743" t="s">
        <v>11</v>
      </c>
      <c r="O7" s="744"/>
      <c r="P7" s="745"/>
    </row>
    <row r="8" spans="1:16" s="201" customFormat="1" ht="12" customHeight="1" x14ac:dyDescent="0.3">
      <c r="A8" s="203"/>
      <c r="B8" s="267" t="s">
        <v>12</v>
      </c>
      <c r="C8" s="268" t="s">
        <v>13</v>
      </c>
      <c r="D8" s="267"/>
      <c r="E8" s="269" t="s">
        <v>12</v>
      </c>
      <c r="F8" s="268" t="s">
        <v>14</v>
      </c>
      <c r="G8" s="267"/>
      <c r="H8" s="267"/>
      <c r="I8" s="238" t="s">
        <v>15</v>
      </c>
      <c r="J8" s="267" t="s">
        <v>16</v>
      </c>
      <c r="K8" s="267" t="s">
        <v>17</v>
      </c>
      <c r="L8" s="266" t="s">
        <v>18</v>
      </c>
      <c r="M8" s="208"/>
      <c r="N8" s="746"/>
      <c r="O8" s="747"/>
      <c r="P8" s="748"/>
    </row>
    <row r="9" spans="1:16" s="263" customFormat="1" ht="15" customHeight="1" x14ac:dyDescent="0.25">
      <c r="A9" s="615">
        <v>1.1000000000000001</v>
      </c>
      <c r="B9" s="235" t="str">
        <f ca="1">VLOOKUP($A9,INDIRECT($H$2),4,FALSE)</f>
        <v>EDUC1017</v>
      </c>
      <c r="C9" s="234" t="str">
        <f ca="1">VLOOKUP(B9,Table_BENTransHandbook[],4,FALSE)</f>
        <v>The Professional Educator: Developing Teacher Identity</v>
      </c>
      <c r="D9" s="234"/>
      <c r="E9" s="235" t="str">
        <f ca="1">VLOOKUP($A9,INDIRECT($H$2),11,FALSE)</f>
        <v>EDUC1033.2</v>
      </c>
      <c r="F9" s="234" t="str">
        <f ca="1">VLOOKUP(E9,Table_BENTransHandbook[],4,FALSE)</f>
        <v>Communication Skills for Educators</v>
      </c>
      <c r="G9" s="234"/>
      <c r="H9" s="234"/>
      <c r="I9" s="233"/>
      <c r="J9" s="232" t="str">
        <f ca="1">VLOOKUP(E9,Table_BENTransHandbook[],9,FALSE)</f>
        <v>ü</v>
      </c>
      <c r="K9" s="231" t="str">
        <f ca="1">VLOOKUP(E9,Table_BENTransHandbook[],12,FALSE)</f>
        <v>ü</v>
      </c>
      <c r="L9" s="230" t="str">
        <f ca="1">VLOOKUP(E9,Table_BENTransHandbook[],16,FALSE)</f>
        <v>PASSED EITHER</v>
      </c>
      <c r="N9" s="637" t="s">
        <v>19</v>
      </c>
      <c r="O9" s="741" t="s">
        <v>20</v>
      </c>
      <c r="P9" s="742"/>
    </row>
    <row r="10" spans="1:16" s="265" customFormat="1" ht="10.15" customHeight="1" x14ac:dyDescent="0.25">
      <c r="A10" s="615"/>
      <c r="B10" s="225"/>
      <c r="C10" s="224"/>
      <c r="D10" s="224"/>
      <c r="E10" s="225"/>
      <c r="F10" s="599" t="str">
        <f ca="1">VLOOKUP(E9,Table_BENTransHandbook[],15,FALSE)</f>
        <v>This unit OR EDUC1017 are pre-reqs for EDEC2019</v>
      </c>
      <c r="G10" s="224"/>
      <c r="H10" s="224"/>
      <c r="I10" s="258"/>
      <c r="J10" s="228"/>
      <c r="K10" s="228"/>
      <c r="L10" s="257"/>
      <c r="N10" s="624"/>
      <c r="O10" s="741"/>
      <c r="P10" s="742"/>
    </row>
    <row r="11" spans="1:16" s="263" customFormat="1" ht="15" customHeight="1" x14ac:dyDescent="0.25">
      <c r="A11" s="615">
        <v>1.2</v>
      </c>
      <c r="B11" s="221" t="str">
        <f ca="1">VLOOKUP($A11,INDIRECT($H$2),4,FALSE)</f>
        <v>EDUC1019</v>
      </c>
      <c r="C11" s="220" t="str">
        <f ca="1">VLOOKUP(B11,Table_BENTransHandbook[],4,FALSE)</f>
        <v>Teaching and Learning in the Digital World</v>
      </c>
      <c r="D11" s="220"/>
      <c r="E11" s="221" t="str">
        <f ca="1">VLOOKUP($A11,INDIRECT($H$2),11,FALSE)</f>
        <v>EDUC1019</v>
      </c>
      <c r="F11" s="220" t="str">
        <f ca="1">VLOOKUP(E11,Table_BENTransHandbook[],4,FALSE)</f>
        <v>Teaching and Learning in the Digital World</v>
      </c>
      <c r="G11" s="220"/>
      <c r="H11" s="220"/>
      <c r="I11" s="219"/>
      <c r="J11" s="218" t="str">
        <f ca="1">VLOOKUP(E11,Table_BENTransHandbook[],9,FALSE)</f>
        <v>ü</v>
      </c>
      <c r="K11" s="227" t="str">
        <f ca="1">VLOOKUP(E11,Table_BENTransHandbook[],12,FALSE)</f>
        <v>ü</v>
      </c>
      <c r="L11" s="217">
        <f ca="1">VLOOKUP(E11,Table_BENTransHandbook[],16,FALSE)</f>
        <v>0</v>
      </c>
      <c r="N11" s="643"/>
      <c r="O11" s="741"/>
      <c r="P11" s="742"/>
    </row>
    <row r="12" spans="1:16" s="265" customFormat="1" ht="10.15" customHeight="1" x14ac:dyDescent="0.25">
      <c r="A12" s="615"/>
      <c r="B12" s="225"/>
      <c r="C12" s="224"/>
      <c r="D12" s="224"/>
      <c r="E12" s="225"/>
      <c r="F12" s="599">
        <f ca="1">VLOOKUP(E11,Table_BENTransHandbook[],15,FALSE)</f>
        <v>0</v>
      </c>
      <c r="G12" s="224"/>
      <c r="H12" s="224"/>
      <c r="I12" s="258"/>
      <c r="J12" s="228"/>
      <c r="K12" s="228"/>
      <c r="L12" s="257"/>
      <c r="N12" s="622"/>
      <c r="O12" s="739" t="s">
        <v>21</v>
      </c>
      <c r="P12" s="740"/>
    </row>
    <row r="13" spans="1:16" s="263" customFormat="1" ht="15" customHeight="1" x14ac:dyDescent="0.25">
      <c r="A13" s="615">
        <v>1.3</v>
      </c>
      <c r="B13" s="221" t="str">
        <f ca="1">VLOOKUP($A13,INDIRECT($H$2),4,FALSE)</f>
        <v>EDUC1021</v>
      </c>
      <c r="C13" s="220" t="str">
        <f ca="1">VLOOKUP(B13,Table_BENTransHandbook[],4,FALSE)</f>
        <v>Child Development for Educators</v>
      </c>
      <c r="D13" s="220"/>
      <c r="E13" s="221" t="str">
        <f ca="1">VLOOKUP($A13,INDIRECT($H$2),11,FALSE)</f>
        <v>EDUC1021</v>
      </c>
      <c r="F13" s="220" t="str">
        <f ca="1">VLOOKUP(E13,Table_BENTransHandbook[],4,FALSE)</f>
        <v>Child Development for Educators</v>
      </c>
      <c r="G13" s="220"/>
      <c r="H13" s="220"/>
      <c r="I13" s="219"/>
      <c r="J13" s="218" t="str">
        <f ca="1">VLOOKUP(E13,Table_BENTransHandbook[],9,FALSE)</f>
        <v>ü</v>
      </c>
      <c r="K13" s="227">
        <f ca="1">VLOOKUP(E13,Table_BENTransHandbook[],12,FALSE)</f>
        <v>0</v>
      </c>
      <c r="L13" s="217">
        <f ca="1">VLOOKUP(E13,Table_BENTransHandbook[],16,FALSE)</f>
        <v>0</v>
      </c>
      <c r="N13" s="623"/>
      <c r="O13" s="739"/>
      <c r="P13" s="740"/>
    </row>
    <row r="14" spans="1:16" s="265" customFormat="1" ht="10.15" customHeight="1" x14ac:dyDescent="0.25">
      <c r="A14" s="615"/>
      <c r="B14" s="225"/>
      <c r="C14" s="224"/>
      <c r="D14" s="224"/>
      <c r="E14" s="225"/>
      <c r="F14" s="599">
        <f ca="1">VLOOKUP(E13,Table_BENTransHandbook[],15,FALSE)</f>
        <v>0</v>
      </c>
      <c r="G14" s="224"/>
      <c r="H14" s="224"/>
      <c r="I14" s="258"/>
      <c r="J14" s="228"/>
      <c r="K14" s="228"/>
      <c r="L14" s="257"/>
      <c r="N14" s="623"/>
      <c r="O14" s="739"/>
      <c r="P14" s="740"/>
    </row>
    <row r="15" spans="1:16" s="263" customFormat="1" ht="15" customHeight="1" x14ac:dyDescent="0.25">
      <c r="A15" s="615">
        <v>1.4</v>
      </c>
      <c r="B15" s="221" t="str">
        <f ca="1">VLOOKUP($A15,INDIRECT($H$2),4,FALSE)</f>
        <v>EDUC1023</v>
      </c>
      <c r="C15" s="220" t="str">
        <f ca="1">VLOOKUP(B15,Table_BENTransHandbook[],4,FALSE)</f>
        <v>Introducing Language, Literacy and Literature for Educators</v>
      </c>
      <c r="D15" s="220"/>
      <c r="E15" s="221" t="str">
        <f ca="1">VLOOKUP($A15,INDIRECT($H$2),11,FALSE)</f>
        <v>EDUC1023</v>
      </c>
      <c r="F15" s="220" t="str">
        <f ca="1">VLOOKUP(E15,Table_BENTransHandbook[],4,FALSE)</f>
        <v>Introducing Language, Literacy and Literature for Educators</v>
      </c>
      <c r="G15" s="220"/>
      <c r="H15" s="220"/>
      <c r="I15" s="219"/>
      <c r="J15" s="218">
        <f ca="1">VLOOKUP(E15,Table_BENTransHandbook[],9,FALSE)</f>
        <v>0</v>
      </c>
      <c r="K15" s="227">
        <f ca="1">VLOOKUP(E15,Table_BENTransHandbook[],12,FALSE)</f>
        <v>0</v>
      </c>
      <c r="L15" s="217" t="str">
        <f ca="1">VLOOKUP(E15,Table_BENTransHandbook[],16,FALSE)</f>
        <v>PASSED</v>
      </c>
      <c r="N15" s="624"/>
      <c r="O15" s="648" t="s">
        <v>22</v>
      </c>
      <c r="P15" s="625"/>
    </row>
    <row r="16" spans="1:16" s="265" customFormat="1" ht="10.15" customHeight="1" x14ac:dyDescent="0.25">
      <c r="A16" s="615"/>
      <c r="B16" s="225"/>
      <c r="C16" s="224"/>
      <c r="D16" s="224"/>
      <c r="E16" s="225"/>
      <c r="F16" s="599" t="str">
        <f ca="1">VLOOKUP(E15,Table_BENTransHandbook[],15,FALSE)</f>
        <v>This unit was a pre-req for EDEC2019, it will be deactivated at the end of 2025</v>
      </c>
      <c r="G16" s="224"/>
      <c r="H16" s="224"/>
      <c r="I16" s="258"/>
      <c r="J16" s="228"/>
      <c r="K16" s="228"/>
      <c r="L16" s="257"/>
      <c r="N16" s="624"/>
      <c r="O16" s="619"/>
      <c r="P16" s="626"/>
    </row>
    <row r="17" spans="1:17" s="263" customFormat="1" ht="15" customHeight="1" x14ac:dyDescent="0.35">
      <c r="A17" s="616">
        <v>1.5</v>
      </c>
      <c r="B17" s="221" t="str">
        <f ca="1">VLOOKUP($A17,INDIRECT($H$2),4,FALSE)</f>
        <v>EDUC1031</v>
      </c>
      <c r="C17" s="220" t="str">
        <f ca="1">VLOOKUP(B17,Table_BENTransHandbook[],4,FALSE)</f>
        <v>The Numerate Educator</v>
      </c>
      <c r="D17" s="220"/>
      <c r="E17" s="221" t="str">
        <f ca="1">VLOOKUP($A17,INDIRECT($H$2),11,FALSE)</f>
        <v>EDUC1031.2</v>
      </c>
      <c r="F17" s="220" t="str">
        <f ca="1">VLOOKUP(E17,Table_BENTransHandbook[],4,FALSE)</f>
        <v>The Numerate Educator</v>
      </c>
      <c r="G17" s="220"/>
      <c r="H17" s="220"/>
      <c r="I17" s="219"/>
      <c r="J17" s="218">
        <f ca="1">VLOOKUP(E17,Table_BENTransHandbook[],9,FALSE)</f>
        <v>0</v>
      </c>
      <c r="K17" s="227" t="str">
        <f ca="1">VLOOKUP(E17,Table_BENTransHandbook[],12,FALSE)</f>
        <v>ü</v>
      </c>
      <c r="L17" s="217" t="str">
        <f ca="1">VLOOKUP(E17,Table_BENTransHandbook[],16,FALSE)</f>
        <v>PASSED</v>
      </c>
      <c r="N17" s="624"/>
      <c r="O17" s="619" t="s">
        <v>23</v>
      </c>
      <c r="P17" s="740" t="s">
        <v>24</v>
      </c>
    </row>
    <row r="18" spans="1:17" s="265" customFormat="1" ht="10.15" customHeight="1" x14ac:dyDescent="0.35">
      <c r="A18" s="617"/>
      <c r="B18" s="225"/>
      <c r="C18" s="224"/>
      <c r="D18" s="224"/>
      <c r="E18" s="225"/>
      <c r="F18" s="599" t="str">
        <f ca="1">VLOOKUP(E17,Table_BENTransHandbook[],15,FALSE)</f>
        <v>This unit is a pre-req for EDEC2019</v>
      </c>
      <c r="G18" s="224"/>
      <c r="H18" s="224"/>
      <c r="I18" s="258"/>
      <c r="J18" s="228"/>
      <c r="K18" s="228"/>
      <c r="L18" s="257"/>
      <c r="N18" s="624"/>
      <c r="O18" s="620"/>
      <c r="P18" s="740"/>
    </row>
    <row r="19" spans="1:17" s="263" customFormat="1" ht="15" customHeight="1" x14ac:dyDescent="0.35">
      <c r="A19" s="616">
        <v>1.6</v>
      </c>
      <c r="B19" s="221" t="str">
        <f ca="1">VLOOKUP($A19,INDIRECT($H$2),4,FALSE)</f>
        <v>EDUC1029</v>
      </c>
      <c r="C19" s="220" t="str">
        <f ca="1">VLOOKUP(B19,Table_BENTransHandbook[],4,FALSE)</f>
        <v>Performing Arts for Educators</v>
      </c>
      <c r="D19" s="226"/>
      <c r="E19" s="221" t="str">
        <f ca="1">VLOOKUP($A19,INDIRECT($H$2),11,FALSE)</f>
        <v>EDUC1029</v>
      </c>
      <c r="F19" s="220" t="str">
        <f ca="1">VLOOKUP(E19,Table_BENTransHandbook[],4,FALSE)</f>
        <v>Performing Arts for Educators</v>
      </c>
      <c r="G19" s="220"/>
      <c r="H19" s="220"/>
      <c r="I19" s="219"/>
      <c r="J19" s="218">
        <f ca="1">VLOOKUP(E19,Table_BENTransHandbook[],9,FALSE)</f>
        <v>0</v>
      </c>
      <c r="K19" s="227" t="str">
        <f ca="1">VLOOKUP(E19,Table_BENTransHandbook[],12,FALSE)</f>
        <v>ü</v>
      </c>
      <c r="L19" s="217">
        <f ca="1">VLOOKUP(E19,Table_BENTransHandbook[],16,FALSE)</f>
        <v>0</v>
      </c>
      <c r="N19" s="624"/>
      <c r="O19" s="652"/>
      <c r="P19" s="740"/>
    </row>
    <row r="20" spans="1:17" s="265" customFormat="1" ht="8.15" customHeight="1" x14ac:dyDescent="0.35">
      <c r="A20" s="617"/>
      <c r="B20" s="225"/>
      <c r="C20" s="224"/>
      <c r="D20" s="224"/>
      <c r="E20" s="225"/>
      <c r="F20" s="599">
        <f ca="1">VLOOKUP(E19,Table_BENTransHandbook[],15,FALSE)</f>
        <v>0</v>
      </c>
      <c r="G20" s="224"/>
      <c r="H20" s="224"/>
      <c r="I20" s="258"/>
      <c r="J20" s="228"/>
      <c r="K20" s="228"/>
      <c r="L20" s="257"/>
      <c r="N20" s="627"/>
      <c r="O20" s="750" t="s">
        <v>25</v>
      </c>
      <c r="P20" s="751" t="s">
        <v>26</v>
      </c>
    </row>
    <row r="21" spans="1:17" s="263" customFormat="1" ht="15" customHeight="1" x14ac:dyDescent="0.35">
      <c r="A21" s="616">
        <v>1.7</v>
      </c>
      <c r="B21" s="221" t="str">
        <f ca="1">VLOOKUP($A21,INDIRECT($H$2),4,FALSE)</f>
        <v>EDUC1025</v>
      </c>
      <c r="C21" s="220" t="str">
        <f ca="1">VLOOKUP(B21,Table_BENTransHandbook[],4,FALSE)</f>
        <v>Exploring and Contesting Curriculum</v>
      </c>
      <c r="D21" s="226"/>
      <c r="E21" s="221" t="str">
        <f ca="1">VLOOKUP($A21,INDIRECT($H$2),11,FALSE)</f>
        <v>EDUC1025</v>
      </c>
      <c r="F21" s="220" t="str">
        <f ca="1">VLOOKUP(E21,Table_BENTransHandbook[],4,FALSE)</f>
        <v>Exploring and Contesting Curriculum</v>
      </c>
      <c r="G21" s="220"/>
      <c r="H21" s="220"/>
      <c r="I21" s="219"/>
      <c r="J21" s="218">
        <f ca="1">VLOOKUP(E21,Table_BENTransHandbook[],9,FALSE)</f>
        <v>0</v>
      </c>
      <c r="K21" s="227" t="str">
        <f ca="1">VLOOKUP(E21,Table_BENTransHandbook[],12,FALSE)</f>
        <v>ü</v>
      </c>
      <c r="L21" s="217">
        <f ca="1">VLOOKUP(E21,Table_BENTransHandbook[],16,FALSE)</f>
        <v>0</v>
      </c>
      <c r="N21" s="628"/>
      <c r="O21" s="750"/>
      <c r="P21" s="751"/>
    </row>
    <row r="22" spans="1:17" s="265" customFormat="1" ht="7.15" customHeight="1" x14ac:dyDescent="0.35">
      <c r="A22" s="617"/>
      <c r="B22" s="225"/>
      <c r="C22" s="224"/>
      <c r="D22" s="224"/>
      <c r="E22" s="225"/>
      <c r="F22" s="599">
        <f ca="1">VLOOKUP(E21,Table_BENTransHandbook[],15,FALSE)</f>
        <v>0</v>
      </c>
      <c r="G22" s="224"/>
      <c r="H22" s="224"/>
      <c r="I22" s="258"/>
      <c r="J22" s="228"/>
      <c r="K22" s="228"/>
      <c r="L22" s="257"/>
      <c r="N22" s="624"/>
      <c r="O22" s="652"/>
      <c r="P22" s="751"/>
    </row>
    <row r="23" spans="1:17" s="263" customFormat="1" ht="15" customHeight="1" x14ac:dyDescent="0.35">
      <c r="A23" s="616">
        <v>1.8</v>
      </c>
      <c r="B23" s="221" t="str">
        <f ca="1">VLOOKUP($A23,INDIRECT($H$2),4,FALSE)</f>
        <v>EDUC1027</v>
      </c>
      <c r="C23" s="220" t="str">
        <f ca="1">VLOOKUP(B23,Table_BENTransHandbook[],4,FALSE)</f>
        <v>Educators Inquiring About the World</v>
      </c>
      <c r="D23" s="264"/>
      <c r="E23" s="221" t="str">
        <f ca="1">VLOOKUP($A23,INDIRECT($H$2),11,FALSE)</f>
        <v>EDUC1027</v>
      </c>
      <c r="F23" s="220" t="str">
        <f ca="1">VLOOKUP(E23,Table_BENTransHandbook[],4,FALSE)</f>
        <v>Educators Inquiring About the World</v>
      </c>
      <c r="G23" s="220"/>
      <c r="H23" s="220"/>
      <c r="I23" s="219"/>
      <c r="J23" s="218">
        <f ca="1">VLOOKUP(E23,Table_BENTransHandbook[],9,FALSE)</f>
        <v>0</v>
      </c>
      <c r="K23" s="227" t="str">
        <f ca="1">VLOOKUP(E23,Table_BENTransHandbook[],12,FALSE)</f>
        <v>ü</v>
      </c>
      <c r="L23" s="217">
        <f ca="1">VLOOKUP(E23,Table_BENTransHandbook[],16,FALSE)</f>
        <v>0</v>
      </c>
      <c r="N23" s="624"/>
      <c r="O23" s="619"/>
      <c r="P23" s="751"/>
    </row>
    <row r="24" spans="1:17" s="250" customFormat="1" ht="8.15" customHeight="1" x14ac:dyDescent="0.3">
      <c r="A24" s="203"/>
      <c r="B24" s="248"/>
      <c r="C24" s="262"/>
      <c r="D24" s="255"/>
      <c r="E24" s="256"/>
      <c r="F24" s="600">
        <f ca="1">VLOOKUP(E23,Table_BENTransHandbook[],15,FALSE)</f>
        <v>0</v>
      </c>
      <c r="G24" s="255"/>
      <c r="H24" s="255"/>
      <c r="I24" s="254"/>
      <c r="J24" s="261"/>
      <c r="K24" s="261"/>
      <c r="L24" s="251"/>
      <c r="N24" s="624"/>
      <c r="O24" s="653"/>
      <c r="P24" s="751"/>
    </row>
    <row r="25" spans="1:17" s="201" customFormat="1" ht="14.15" customHeight="1" x14ac:dyDescent="0.3">
      <c r="A25" s="286"/>
      <c r="B25" s="237" t="s">
        <v>27</v>
      </c>
      <c r="C25" s="242" t="s">
        <v>13</v>
      </c>
      <c r="D25" s="241"/>
      <c r="E25" s="240" t="s">
        <v>27</v>
      </c>
      <c r="F25" s="239" t="s">
        <v>14</v>
      </c>
      <c r="G25" s="237"/>
      <c r="H25" s="237"/>
      <c r="I25" s="238" t="s">
        <v>15</v>
      </c>
      <c r="J25" s="237" t="s">
        <v>16</v>
      </c>
      <c r="K25" s="237" t="s">
        <v>17</v>
      </c>
      <c r="L25" s="236" t="s">
        <v>18</v>
      </c>
      <c r="M25" s="208"/>
      <c r="N25" s="624"/>
      <c r="O25" s="652"/>
      <c r="P25" s="751"/>
    </row>
    <row r="26" spans="1:17" s="209" customFormat="1" ht="16" x14ac:dyDescent="0.4">
      <c r="A26" s="615">
        <v>2.1</v>
      </c>
      <c r="B26" s="235" t="str">
        <f ca="1">VLOOKUP($A26,INDIRECT($H$2),4,FALSE)</f>
        <v>EDUC2005</v>
      </c>
      <c r="C26" s="234" t="str">
        <f ca="1">VLOOKUP(B26,Table_BENTransHandbook[],4,FALSE)</f>
        <v>Learning Theories, Diversity and Differentiation</v>
      </c>
      <c r="D26" s="234"/>
      <c r="E26" s="235" t="str">
        <f ca="1">VLOOKUP($A26,INDIRECT($H$2),11,FALSE)</f>
        <v>EDEC3029</v>
      </c>
      <c r="F26" s="234" t="str">
        <f ca="1">VLOOKUP(E26,Table_BENTransHandbook[],4,FALSE)</f>
        <v>Language Literacy and Literature for 3 to 5-year-olds</v>
      </c>
      <c r="G26" s="260"/>
      <c r="H26" s="260"/>
      <c r="I26" s="233"/>
      <c r="J26" s="232" t="str">
        <f ca="1">VLOOKUP(E26,Table_BENTransHandbook[],9,FALSE)</f>
        <v>ü</v>
      </c>
      <c r="K26" s="231">
        <f ca="1">VLOOKUP(E26,Table_BENTransHandbook[],12,FALSE)</f>
        <v>0</v>
      </c>
      <c r="L26" s="230">
        <f ca="1">VLOOKUP(E26,Table_BENTransHandbook[],16,FALSE)</f>
        <v>0</v>
      </c>
      <c r="N26" s="624"/>
      <c r="O26" s="621" t="s">
        <v>28</v>
      </c>
      <c r="P26" s="749" t="s">
        <v>29</v>
      </c>
    </row>
    <row r="27" spans="1:17" s="250" customFormat="1" ht="10.15" customHeight="1" x14ac:dyDescent="0.45">
      <c r="A27" s="615"/>
      <c r="B27" s="225"/>
      <c r="C27" s="224"/>
      <c r="D27" s="259"/>
      <c r="E27" s="225"/>
      <c r="F27" s="599" t="str">
        <f ca="1">VLOOKUP(E26,Table_BENTransHandbook[],15,FALSE)</f>
        <v>This unit should be completed in Y3</v>
      </c>
      <c r="G27" s="259"/>
      <c r="H27" s="259"/>
      <c r="I27" s="258"/>
      <c r="J27" s="228"/>
      <c r="K27" s="228"/>
      <c r="L27" s="257"/>
      <c r="N27" s="628"/>
      <c r="O27" s="654"/>
      <c r="P27" s="749"/>
    </row>
    <row r="28" spans="1:17" s="209" customFormat="1" ht="15" customHeight="1" x14ac:dyDescent="0.4">
      <c r="A28" s="615">
        <v>2.2000000000000002</v>
      </c>
      <c r="B28" s="221" t="str">
        <f ca="1">VLOOKUP($A28,INDIRECT($H$2),4,FALSE)</f>
        <v>EDUC2007</v>
      </c>
      <c r="C28" s="220" t="str">
        <f ca="1">VLOOKUP(B28,Table_BENTransHandbook[],4,FALSE)</f>
        <v>Teaching Language, Literacy and Literature in Junior Primary</v>
      </c>
      <c r="D28" s="226"/>
      <c r="E28" s="221" t="str">
        <f ca="1">VLOOKUP($A28,INDIRECT($H$2),11,FALSE)</f>
        <v>EDUC2011</v>
      </c>
      <c r="F28" s="220" t="str">
        <f ca="1">VLOOKUP(E28,Table_BENTransHandbook[],4,FALSE)</f>
        <v>English: Teaching Reading and Writing</v>
      </c>
      <c r="G28" s="226"/>
      <c r="H28" s="226"/>
      <c r="I28" s="219"/>
      <c r="J28" s="218">
        <f ca="1">VLOOKUP(E28,Table_BENTransHandbook[],9,FALSE)</f>
        <v>0</v>
      </c>
      <c r="K28" s="227" t="str">
        <f ca="1">VLOOKUP(E28,Table_BENTransHandbook[],12,FALSE)</f>
        <v>ü</v>
      </c>
      <c r="L28" s="217">
        <f ca="1">VLOOKUP(E28,Table_BENTransHandbook[],16,FALSE)</f>
        <v>0</v>
      </c>
      <c r="N28" s="629"/>
      <c r="O28" s="655"/>
      <c r="P28" s="749"/>
    </row>
    <row r="29" spans="1:17" s="250" customFormat="1" ht="8.15" customHeight="1" x14ac:dyDescent="0.3">
      <c r="A29" s="615"/>
      <c r="B29" s="225"/>
      <c r="C29" s="224"/>
      <c r="D29" s="259"/>
      <c r="E29" s="225"/>
      <c r="F29" s="599" t="str">
        <f ca="1">VLOOKUP(E28,Table_BENTransHandbook[],15,FALSE)</f>
        <v>This unit should be completed in Y3</v>
      </c>
      <c r="G29" s="259"/>
      <c r="H29" s="259"/>
      <c r="I29" s="258"/>
      <c r="J29" s="228"/>
      <c r="K29" s="228"/>
      <c r="L29" s="257"/>
      <c r="N29" s="630"/>
      <c r="P29" s="749"/>
    </row>
    <row r="30" spans="1:17" s="209" customFormat="1" ht="15" customHeight="1" x14ac:dyDescent="0.4">
      <c r="A30" s="615">
        <v>2.2999999999999998</v>
      </c>
      <c r="B30" s="221" t="str">
        <f ca="1">VLOOKUP($A30,INDIRECT($H$2),4,FALSE)</f>
        <v>EDEC2025</v>
      </c>
      <c r="C30" s="220" t="str">
        <f ca="1">VLOOKUP(B30,Table_BENTransHandbook[],4,FALSE)</f>
        <v>Mathematics for the Early Years</v>
      </c>
      <c r="D30" s="226"/>
      <c r="E30" s="221" t="str">
        <f ca="1">VLOOKUP($A30,INDIRECT($H$2),11,FALSE)</f>
        <v>EDEC3027</v>
      </c>
      <c r="F30" s="220" t="str">
        <f ca="1">VLOOKUP(E30,Table_BENTransHandbook[],4,FALSE)</f>
        <v>Mathematics for the Early Years</v>
      </c>
      <c r="G30" s="226"/>
      <c r="H30" s="226"/>
      <c r="I30" s="219"/>
      <c r="J30" s="218" t="str">
        <f ca="1">VLOOKUP(E30,Table_BENTransHandbook[],9,FALSE)</f>
        <v>ü</v>
      </c>
      <c r="K30" s="227">
        <f ca="1">VLOOKUP(E30,Table_BENTransHandbook[],12,FALSE)</f>
        <v>0</v>
      </c>
      <c r="L30" s="217">
        <f ca="1">VLOOKUP(E30,Table_BENTransHandbook[],16,FALSE)</f>
        <v>0</v>
      </c>
      <c r="N30" s="631"/>
      <c r="P30" s="749"/>
    </row>
    <row r="31" spans="1:17" s="250" customFormat="1" ht="8.15" customHeight="1" x14ac:dyDescent="0.3">
      <c r="A31" s="615"/>
      <c r="B31" s="225"/>
      <c r="C31" s="224"/>
      <c r="D31" s="259"/>
      <c r="E31" s="225"/>
      <c r="F31" s="599" t="str">
        <f ca="1">VLOOKUP(E30,Table_BENTransHandbook[],15,FALSE)</f>
        <v>This unit should be completed in Y3</v>
      </c>
      <c r="G31" s="259"/>
      <c r="H31" s="259"/>
      <c r="I31" s="258"/>
      <c r="J31" s="228"/>
      <c r="K31" s="228"/>
      <c r="L31" s="257"/>
      <c r="N31" s="630"/>
      <c r="P31" s="632"/>
    </row>
    <row r="32" spans="1:17" s="209" customFormat="1" ht="15" customHeight="1" x14ac:dyDescent="0.4">
      <c r="A32" s="615">
        <v>2.4</v>
      </c>
      <c r="B32" s="221" t="str">
        <f ca="1">VLOOKUP($A32,INDIRECT($H$2),4,FALSE)</f>
        <v>EDEC2019</v>
      </c>
      <c r="C32" s="220" t="str">
        <f ca="1">VLOOKUP(B32,Table_BENTransHandbook[],4,FALSE)</f>
        <v>Early Childhood Prof Exp 1: Learning and Teaching in Junior Primary</v>
      </c>
      <c r="D32" s="226"/>
      <c r="E32" s="221" t="str">
        <f ca="1">VLOOKUP($A32,INDIRECT($H$2),11,FALSE)</f>
        <v>EDEC2019</v>
      </c>
      <c r="F32" s="220" t="str">
        <f ca="1">VLOOKUP(E32,Table_BENTransHandbook[],4,FALSE)</f>
        <v>Early Childhood Prof Exp 1: Learning and Teaching in Junior Primary</v>
      </c>
      <c r="G32" s="226"/>
      <c r="H32" s="226"/>
      <c r="I32" s="219"/>
      <c r="J32" s="218" t="str">
        <f ca="1">VLOOKUP(E32,Table_BENTransHandbook[],9,FALSE)</f>
        <v>û</v>
      </c>
      <c r="K32" s="227">
        <f ca="1">VLOOKUP(E32,Table_BENTransHandbook[],12,FALSE)</f>
        <v>0</v>
      </c>
      <c r="L32" s="217" t="str">
        <f ca="1">VLOOKUP(E32,Table_BENTransHandbook[],16,FALSE)</f>
        <v>PASSED</v>
      </c>
      <c r="N32" s="755" t="s">
        <v>30</v>
      </c>
      <c r="O32" s="739" t="s">
        <v>31</v>
      </c>
      <c r="P32" s="740"/>
      <c r="Q32" s="619"/>
    </row>
    <row r="33" spans="1:17" s="250" customFormat="1" ht="8.15" customHeight="1" x14ac:dyDescent="0.3">
      <c r="A33" s="615"/>
      <c r="B33" s="225"/>
      <c r="C33" s="224"/>
      <c r="D33" s="259"/>
      <c r="E33" s="225"/>
      <c r="F33" s="599" t="str">
        <f ca="1">VLOOKUP(E32,Table_BENTransHandbook[],15,FALSE)</f>
        <v>This unit will be deactivated at the end of 2025</v>
      </c>
      <c r="G33" s="259"/>
      <c r="H33" s="259"/>
      <c r="I33" s="258"/>
      <c r="J33" s="228"/>
      <c r="K33" s="228"/>
      <c r="L33" s="257"/>
      <c r="N33" s="755"/>
      <c r="O33" s="739"/>
      <c r="P33" s="740"/>
      <c r="Q33" s="619"/>
    </row>
    <row r="34" spans="1:17" s="209" customFormat="1" ht="15" customHeight="1" x14ac:dyDescent="0.4">
      <c r="A34" s="616">
        <v>2.5</v>
      </c>
      <c r="B34" s="221" t="str">
        <f ca="1">VLOOKUP($A34,INDIRECT($H$2),4,FALSE)</f>
        <v>EDEC2000</v>
      </c>
      <c r="C34" s="220" t="str">
        <f ca="1">VLOOKUP(B34,Table_BENTransHandbook[],4,FALSE)</f>
        <v>Early Learning Through the Humanities and Social Sciences</v>
      </c>
      <c r="D34" s="226"/>
      <c r="E34" s="221" t="str">
        <f ca="1">VLOOKUP($A34,INDIRECT($H$2),11,FALSE)</f>
        <v>EDEC2000</v>
      </c>
      <c r="F34" s="220" t="str">
        <f ca="1">VLOOKUP(E34,Table_BENTransHandbook[],4,FALSE)</f>
        <v>Early Learning Through the Humanities and Social Sciences</v>
      </c>
      <c r="G34" s="226"/>
      <c r="H34" s="226"/>
      <c r="I34" s="219"/>
      <c r="J34" s="218">
        <f ca="1">VLOOKUP(E34,Table_BENTransHandbook[],9,FALSE)</f>
        <v>0</v>
      </c>
      <c r="K34" s="227" t="str">
        <f ca="1">VLOOKUP(E34,Table_BENTransHandbook[],12,FALSE)</f>
        <v>ü</v>
      </c>
      <c r="L34" s="217">
        <f ca="1">VLOOKUP(E34,Table_BENTransHandbook[],16,FALSE)</f>
        <v>0</v>
      </c>
      <c r="N34" s="631"/>
      <c r="O34" s="739"/>
      <c r="P34" s="740"/>
      <c r="Q34" s="619"/>
    </row>
    <row r="35" spans="1:17" s="250" customFormat="1" ht="8.15" customHeight="1" x14ac:dyDescent="0.3">
      <c r="A35" s="617"/>
      <c r="B35" s="225"/>
      <c r="C35" s="224"/>
      <c r="D35" s="259"/>
      <c r="E35" s="225"/>
      <c r="F35" s="599">
        <f ca="1">VLOOKUP(E34,Table_BENTransHandbook[],15,FALSE)</f>
        <v>0</v>
      </c>
      <c r="G35" s="259"/>
      <c r="H35" s="259"/>
      <c r="I35" s="258"/>
      <c r="J35" s="228"/>
      <c r="K35" s="228"/>
      <c r="L35" s="257"/>
      <c r="N35" s="630"/>
      <c r="O35" s="739"/>
      <c r="P35" s="740"/>
      <c r="Q35" s="619"/>
    </row>
    <row r="36" spans="1:17" s="209" customFormat="1" ht="15" customHeight="1" x14ac:dyDescent="0.4">
      <c r="A36" s="616">
        <v>2.6</v>
      </c>
      <c r="B36" s="221" t="str">
        <f ca="1">VLOOKUP($A36,INDIRECT($H$2),4,FALSE)</f>
        <v>EDEC2021</v>
      </c>
      <c r="C36" s="220" t="str">
        <f ca="1">VLOOKUP(B36,Table_BENTransHandbook[],4,FALSE)</f>
        <v>Engaging Children in Science</v>
      </c>
      <c r="D36" s="226"/>
      <c r="E36" s="221" t="str">
        <f ca="1">VLOOKUP($A36,INDIRECT($H$2),11,FALSE)</f>
        <v>EDEC2021</v>
      </c>
      <c r="F36" s="220" t="str">
        <f ca="1">VLOOKUP(E36,Table_BENTransHandbook[],4,FALSE)</f>
        <v>Engaging Children in Science</v>
      </c>
      <c r="G36" s="226"/>
      <c r="H36" s="226"/>
      <c r="I36" s="219"/>
      <c r="J36" s="218">
        <f ca="1">VLOOKUP(E36,Table_BENTransHandbook[],9,FALSE)</f>
        <v>0</v>
      </c>
      <c r="K36" s="227" t="str">
        <f ca="1">VLOOKUP(E36,Table_BENTransHandbook[],12,FALSE)</f>
        <v>ü</v>
      </c>
      <c r="L36" s="217">
        <f ca="1">VLOOKUP(E36,Table_BENTransHandbook[],16,FALSE)</f>
        <v>0</v>
      </c>
      <c r="N36" s="631"/>
      <c r="O36" s="739"/>
      <c r="P36" s="740"/>
      <c r="Q36" s="619"/>
    </row>
    <row r="37" spans="1:17" s="250" customFormat="1" ht="8.15" customHeight="1" x14ac:dyDescent="0.3">
      <c r="A37" s="617"/>
      <c r="B37" s="225"/>
      <c r="C37" s="224"/>
      <c r="D37" s="259"/>
      <c r="E37" s="225"/>
      <c r="F37" s="599">
        <f ca="1">VLOOKUP(E36,Table_BENTransHandbook[],15,FALSE)</f>
        <v>0</v>
      </c>
      <c r="G37" s="259"/>
      <c r="H37" s="259"/>
      <c r="I37" s="258"/>
      <c r="J37" s="228"/>
      <c r="K37" s="228"/>
      <c r="L37" s="257"/>
      <c r="N37" s="630"/>
      <c r="O37" s="739"/>
      <c r="P37" s="740"/>
      <c r="Q37" s="619"/>
    </row>
    <row r="38" spans="1:17" s="209" customFormat="1" ht="15" customHeight="1" x14ac:dyDescent="0.4">
      <c r="A38" s="616">
        <v>2.7</v>
      </c>
      <c r="B38" s="221" t="str">
        <f ca="1">VLOOKUP($A38,INDIRECT($H$2),4,FALSE)</f>
        <v>EDEC2023</v>
      </c>
      <c r="C38" s="220" t="str">
        <f ca="1">VLOOKUP(B38,Table_BENTransHandbook[],4,FALSE)</f>
        <v>Visual and Media Arts for Early Childhood</v>
      </c>
      <c r="D38" s="226"/>
      <c r="E38" s="221" t="str">
        <f ca="1">VLOOKUP($A38,INDIRECT($H$2),11,FALSE)</f>
        <v>EDEC2023</v>
      </c>
      <c r="F38" s="220" t="str">
        <f ca="1">VLOOKUP(E38,Table_BENTransHandbook[],4,FALSE)</f>
        <v>Visual and Media Arts for Early Childhood</v>
      </c>
      <c r="G38" s="226"/>
      <c r="H38" s="226"/>
      <c r="I38" s="219"/>
      <c r="J38" s="218">
        <f ca="1">VLOOKUP(E38,Table_BENTransHandbook[],9,FALSE)</f>
        <v>0</v>
      </c>
      <c r="K38" s="227" t="str">
        <f ca="1">VLOOKUP(E38,Table_BENTransHandbook[],12,FALSE)</f>
        <v>ü</v>
      </c>
      <c r="L38" s="217">
        <f ca="1">VLOOKUP(E38,Table_BENTransHandbook[],16,FALSE)</f>
        <v>0</v>
      </c>
      <c r="N38" s="631"/>
      <c r="O38" s="739"/>
      <c r="P38" s="740"/>
    </row>
    <row r="39" spans="1:17" s="250" customFormat="1" ht="8.15" customHeight="1" x14ac:dyDescent="0.3">
      <c r="A39" s="617"/>
      <c r="B39" s="225"/>
      <c r="C39" s="224"/>
      <c r="D39" s="259"/>
      <c r="E39" s="225"/>
      <c r="F39" s="599">
        <f ca="1">VLOOKUP(E38,Table_BENTransHandbook[],15,FALSE)</f>
        <v>0</v>
      </c>
      <c r="G39" s="259"/>
      <c r="H39" s="259"/>
      <c r="I39" s="258"/>
      <c r="J39" s="228"/>
      <c r="K39" s="228"/>
      <c r="L39" s="257"/>
      <c r="N39" s="755" t="s">
        <v>32</v>
      </c>
      <c r="O39" s="758" t="s">
        <v>708</v>
      </c>
      <c r="P39" s="749"/>
      <c r="Q39" s="621"/>
    </row>
    <row r="40" spans="1:17" s="209" customFormat="1" ht="15" customHeight="1" x14ac:dyDescent="0.4">
      <c r="A40" s="616">
        <v>2.8</v>
      </c>
      <c r="B40" s="221" t="str">
        <f ca="1">VLOOKUP($A40,INDIRECT($H$2),4,FALSE)</f>
        <v>EDEC2027</v>
      </c>
      <c r="C40" s="220" t="str">
        <f ca="1">VLOOKUP(B40,Table_BENTransHandbook[],4,FALSE)</f>
        <v>Health and Physical Education in Early Childhood</v>
      </c>
      <c r="D40" s="220"/>
      <c r="E40" s="221" t="str">
        <f ca="1">VLOOKUP($A40,INDIRECT($H$2),11,FALSE)</f>
        <v>EDEC2027</v>
      </c>
      <c r="F40" s="220" t="str">
        <f ca="1">VLOOKUP(E40,Table_BENTransHandbook[],4,FALSE)</f>
        <v>Health and Physical Education in Early Childhood</v>
      </c>
      <c r="G40" s="220"/>
      <c r="H40" s="220"/>
      <c r="I40" s="219"/>
      <c r="J40" s="218">
        <f ca="1">VLOOKUP(E40,Table_BENTransHandbook[],9,FALSE)</f>
        <v>0</v>
      </c>
      <c r="K40" s="227" t="str">
        <f ca="1">VLOOKUP(E40,Table_BENTransHandbook[],12,FALSE)</f>
        <v>ü</v>
      </c>
      <c r="L40" s="217">
        <f ca="1">VLOOKUP(E40,Table_BENTransHandbook[],16,FALSE)</f>
        <v>0</v>
      </c>
      <c r="N40" s="755"/>
      <c r="O40" s="758"/>
      <c r="P40" s="749"/>
      <c r="Q40" s="621"/>
    </row>
    <row r="41" spans="1:17" s="250" customFormat="1" ht="10.15" customHeight="1" x14ac:dyDescent="0.3">
      <c r="A41" s="216"/>
      <c r="B41" s="248"/>
      <c r="C41" s="262"/>
      <c r="D41" s="255"/>
      <c r="E41" s="256"/>
      <c r="F41" s="600">
        <f ca="1">VLOOKUP(E40,Table_BENTransHandbook[],15,FALSE)</f>
        <v>0</v>
      </c>
      <c r="G41" s="255"/>
      <c r="H41" s="255"/>
      <c r="I41" s="254"/>
      <c r="J41" s="253"/>
      <c r="K41" s="252"/>
      <c r="L41" s="251"/>
      <c r="N41" s="630"/>
      <c r="O41" s="758"/>
      <c r="P41" s="749"/>
      <c r="Q41" s="621"/>
    </row>
    <row r="42" spans="1:17" s="201" customFormat="1" ht="14.15" customHeight="1" x14ac:dyDescent="0.3">
      <c r="A42" s="216"/>
      <c r="B42" s="237" t="s">
        <v>33</v>
      </c>
      <c r="C42" s="242" t="s">
        <v>13</v>
      </c>
      <c r="D42" s="241"/>
      <c r="E42" s="240" t="s">
        <v>33</v>
      </c>
      <c r="F42" s="239" t="s">
        <v>14</v>
      </c>
      <c r="G42" s="237"/>
      <c r="H42" s="237"/>
      <c r="I42" s="238" t="s">
        <v>15</v>
      </c>
      <c r="J42" s="237" t="s">
        <v>16</v>
      </c>
      <c r="K42" s="237" t="s">
        <v>17</v>
      </c>
      <c r="L42" s="236" t="s">
        <v>18</v>
      </c>
      <c r="M42" s="208"/>
      <c r="N42" s="633"/>
      <c r="O42" s="758"/>
      <c r="P42" s="749"/>
      <c r="Q42" s="621"/>
    </row>
    <row r="43" spans="1:17" s="209" customFormat="1" ht="15" customHeight="1" x14ac:dyDescent="0.4">
      <c r="A43" s="615">
        <v>3.1</v>
      </c>
      <c r="B43" s="235" t="str">
        <f ca="1">VLOOKUP($A43,INDIRECT($H$2),4,FALSE)</f>
        <v>EDEC3016</v>
      </c>
      <c r="C43" s="234" t="str">
        <f ca="1">VLOOKUP(B43,Table_BENTransHandbook[],4,FALSE)</f>
        <v>Early Childhood Prof Exp 2: Quality Frameworks in Early Learn Centres</v>
      </c>
      <c r="D43" s="234"/>
      <c r="E43" s="235" t="str">
        <f ca="1">VLOOKUP($A43,INDIRECT($H$2),11,FALSE)</f>
        <v>EDEC3016.3</v>
      </c>
      <c r="F43" s="234" t="str">
        <f ca="1">VLOOKUP(E43,Table_BENTransHandbook[],4,FALSE)</f>
        <v>Early Childhood Prof Exp 2: Quality Frameworks in Early Learn Centres</v>
      </c>
      <c r="G43" s="234"/>
      <c r="H43" s="234"/>
      <c r="I43" s="233"/>
      <c r="J43" s="232" t="str">
        <f ca="1">VLOOKUP(E43,Table_BENTransHandbook[],9,FALSE)</f>
        <v>û</v>
      </c>
      <c r="K43" s="231" t="str">
        <f ca="1">VLOOKUP(E43,Table_BENTransHandbook[],12,FALSE)</f>
        <v>ü</v>
      </c>
      <c r="L43" s="230" t="str">
        <f ca="1">VLOOKUP(E43,Table_BENTransHandbook[],16,FALSE)</f>
        <v>PASSED</v>
      </c>
      <c r="N43" s="631"/>
      <c r="O43" s="758"/>
      <c r="P43" s="749"/>
      <c r="Q43" s="621"/>
    </row>
    <row r="44" spans="1:17" s="201" customFormat="1" ht="10.15" customHeight="1" x14ac:dyDescent="0.3">
      <c r="A44" s="615"/>
      <c r="B44" s="225"/>
      <c r="C44" s="224"/>
      <c r="D44" s="223"/>
      <c r="E44" s="225"/>
      <c r="F44" s="599">
        <f ca="1">VLOOKUP(E43,Table_BENTransHandbook[],15,FALSE)</f>
        <v>0</v>
      </c>
      <c r="G44" s="223"/>
      <c r="H44" s="223"/>
      <c r="I44" s="222"/>
      <c r="J44" s="228"/>
      <c r="K44" s="228"/>
      <c r="L44" s="257"/>
      <c r="N44" s="633"/>
      <c r="P44" s="634"/>
    </row>
    <row r="45" spans="1:17" s="209" customFormat="1" ht="15" customHeight="1" x14ac:dyDescent="0.4">
      <c r="A45" s="615">
        <v>3.2</v>
      </c>
      <c r="B45" s="221" t="str">
        <f ca="1">VLOOKUP($A45,INDIRECT($H$2),4,FALSE)</f>
        <v>EDEC3022</v>
      </c>
      <c r="C45" s="220" t="str">
        <f ca="1">VLOOKUP(B45,Table_BENTransHandbook[],4,FALSE)</f>
        <v>Mathematics during the First Five Years of Life</v>
      </c>
      <c r="D45" s="226"/>
      <c r="E45" s="221" t="str">
        <f ca="1">VLOOKUP($A45,INDIRECT($H$2),11,FALSE)</f>
        <v>EDEC2031</v>
      </c>
      <c r="F45" s="220" t="str">
        <f ca="1">VLOOKUP(E45,Table_BENTransHandbook[],4,FALSE)</f>
        <v>Mathematics during the First Five Years of Life</v>
      </c>
      <c r="G45" s="226"/>
      <c r="H45" s="226"/>
      <c r="I45" s="219"/>
      <c r="J45" s="218" t="str">
        <f ca="1">VLOOKUP(E45,Table_BENTransHandbook[],9,FALSE)</f>
        <v>ü</v>
      </c>
      <c r="K45" s="227">
        <f ca="1">VLOOKUP(E45,Table_BENTransHandbook[],12,FALSE)</f>
        <v>0</v>
      </c>
      <c r="L45" s="217">
        <f ca="1">VLOOKUP(E45,Table_BENTransHandbook[],16,FALSE)</f>
        <v>0</v>
      </c>
      <c r="N45" s="624" t="s">
        <v>34</v>
      </c>
      <c r="O45" s="648" t="s">
        <v>35</v>
      </c>
      <c r="P45" s="635"/>
    </row>
    <row r="46" spans="1:17" s="201" customFormat="1" ht="8.15" customHeight="1" x14ac:dyDescent="0.3">
      <c r="A46" s="615"/>
      <c r="B46" s="225"/>
      <c r="C46" s="224"/>
      <c r="D46" s="223"/>
      <c r="E46" s="225"/>
      <c r="F46" s="599" t="str">
        <f ca="1">VLOOKUP(E45,Table_BENTransHandbook[],15,FALSE)</f>
        <v>This unit should be completed in Y2</v>
      </c>
      <c r="G46" s="223"/>
      <c r="H46" s="223"/>
      <c r="I46" s="222"/>
      <c r="J46" s="228"/>
      <c r="K46" s="228"/>
      <c r="L46" s="257"/>
      <c r="N46" s="636"/>
      <c r="O46" s="619"/>
      <c r="P46" s="626"/>
    </row>
    <row r="47" spans="1:17" s="209" customFormat="1" ht="15" customHeight="1" x14ac:dyDescent="0.4">
      <c r="A47" s="615">
        <v>3.3</v>
      </c>
      <c r="B47" s="221" t="str">
        <f ca="1">VLOOKUP($A47,INDIRECT($H$2),4,FALSE)</f>
        <v>INED3001</v>
      </c>
      <c r="C47" s="220" t="str">
        <f ca="1">VLOOKUP(B47,Table_BENTransHandbook[],4,FALSE)</f>
        <v>Indigenous Australian Education</v>
      </c>
      <c r="D47" s="226"/>
      <c r="E47" s="221" t="str">
        <f ca="1">VLOOKUP($A47,INDIRECT($H$2),11,FALSE)</f>
        <v>INED3001</v>
      </c>
      <c r="F47" s="220" t="str">
        <f ca="1">VLOOKUP(E47,Table_BENTransHandbook[],4,FALSE)</f>
        <v>Indigenous Australian Education</v>
      </c>
      <c r="G47" s="226"/>
      <c r="H47" s="226"/>
      <c r="I47" s="219"/>
      <c r="J47" s="218" t="str">
        <f ca="1">VLOOKUP(E47,Table_BENTransHandbook[],9,FALSE)</f>
        <v>ü</v>
      </c>
      <c r="K47" s="227" t="str">
        <f ca="1">VLOOKUP(E47,Table_BENTransHandbook[],12,FALSE)</f>
        <v>ü</v>
      </c>
      <c r="L47" s="217">
        <f ca="1">VLOOKUP(E47,Table_BENTransHandbook[],16,FALSE)</f>
        <v>0</v>
      </c>
      <c r="N47" s="636"/>
      <c r="O47" s="650" t="s">
        <v>36</v>
      </c>
      <c r="P47" s="635" t="s">
        <v>37</v>
      </c>
    </row>
    <row r="48" spans="1:17" s="201" customFormat="1" ht="8.15" customHeight="1" x14ac:dyDescent="0.3">
      <c r="A48" s="615"/>
      <c r="B48" s="225"/>
      <c r="C48" s="224"/>
      <c r="D48" s="223"/>
      <c r="E48" s="225"/>
      <c r="F48" s="599">
        <f ca="1">VLOOKUP(E47,Table_BENTransHandbook[],15,FALSE)</f>
        <v>0</v>
      </c>
      <c r="G48" s="223"/>
      <c r="H48" s="223"/>
      <c r="I48" s="222"/>
      <c r="J48" s="228"/>
      <c r="K48" s="228"/>
      <c r="L48" s="257"/>
      <c r="N48" s="629"/>
      <c r="O48" s="619"/>
      <c r="P48" s="626"/>
    </row>
    <row r="49" spans="1:16" s="209" customFormat="1" ht="15" customHeight="1" x14ac:dyDescent="0.4">
      <c r="A49" s="615">
        <v>3.4</v>
      </c>
      <c r="B49" s="221" t="str">
        <f ca="1">VLOOKUP($A49,INDIRECT($H$2),4,FALSE)</f>
        <v>EDEC3020</v>
      </c>
      <c r="C49" s="220" t="str">
        <f ca="1">VLOOKUP(B49,Table_BENTransHandbook[],4,FALSE)</f>
        <v>Leadership in Early Childhood Education</v>
      </c>
      <c r="D49" s="226"/>
      <c r="E49" s="221" t="str">
        <f ca="1">VLOOKUP($A49,INDIRECT($H$2),11,FALSE)</f>
        <v>EDEC3020</v>
      </c>
      <c r="F49" s="220" t="str">
        <f ca="1">VLOOKUP(E49,Table_BENTransHandbook[],4,FALSE)</f>
        <v>Leadership in Early Childhood Education</v>
      </c>
      <c r="G49" s="226"/>
      <c r="H49" s="226"/>
      <c r="I49" s="219"/>
      <c r="J49" s="218" t="str">
        <f ca="1">VLOOKUP(E49,Table_BENTransHandbook[],9,FALSE)</f>
        <v>û</v>
      </c>
      <c r="K49" s="227" t="str">
        <f ca="1">VLOOKUP(E49,Table_BENTransHandbook[],12,FALSE)</f>
        <v>ü</v>
      </c>
      <c r="L49" s="217">
        <f ca="1">VLOOKUP(E49,Table_BENTransHandbook[],16,FALSE)</f>
        <v>0</v>
      </c>
      <c r="N49" s="629"/>
      <c r="O49" s="651" t="s">
        <v>38</v>
      </c>
      <c r="P49" s="756" t="s">
        <v>39</v>
      </c>
    </row>
    <row r="50" spans="1:16" s="201" customFormat="1" ht="8.15" customHeight="1" x14ac:dyDescent="0.3">
      <c r="A50" s="615"/>
      <c r="B50" s="225"/>
      <c r="C50" s="224"/>
      <c r="D50" s="223"/>
      <c r="E50" s="225"/>
      <c r="F50" s="599" t="str">
        <f ca="1">VLOOKUP(E49,Table_BENTransHandbook[],15,FALSE)</f>
        <v>PLEASE NOTE: This unit will now be offered in Sem2</v>
      </c>
      <c r="G50" s="223"/>
      <c r="H50" s="223"/>
      <c r="I50" s="222"/>
      <c r="J50" s="228"/>
      <c r="K50" s="228"/>
      <c r="L50" s="257"/>
      <c r="N50" s="623"/>
      <c r="O50" s="619"/>
      <c r="P50" s="756"/>
    </row>
    <row r="51" spans="1:16" s="209" customFormat="1" ht="15" customHeight="1" x14ac:dyDescent="0.4">
      <c r="A51" s="616">
        <v>3.5</v>
      </c>
      <c r="B51" s="221" t="str">
        <f ca="1">VLOOKUP($A51,INDIRECT($H$2),4,FALSE)</f>
        <v>EDEC3024</v>
      </c>
      <c r="C51" s="220" t="str">
        <f ca="1">VLOOKUP(B51,Table_BENTransHandbook[],4,FALSE)</f>
        <v>Early Childhood Literacies</v>
      </c>
      <c r="D51" s="220"/>
      <c r="E51" s="221" t="str">
        <f ca="1">VLOOKUP($A51,INDIRECT($H$2),11,FALSE)</f>
        <v>EDEC2029</v>
      </c>
      <c r="F51" s="220" t="str">
        <f ca="1">VLOOKUP(E51,Table_BENTransHandbook[],4,FALSE)</f>
        <v>Literacies for Young Children: Birth to 4-year-olds</v>
      </c>
      <c r="G51" s="220"/>
      <c r="H51" s="220"/>
      <c r="I51" s="219"/>
      <c r="J51" s="218" t="str">
        <f ca="1">VLOOKUP(E51,Table_BENTransHandbook[],9,FALSE)</f>
        <v>ü</v>
      </c>
      <c r="K51" s="227">
        <f ca="1">VLOOKUP(E51,Table_BENTransHandbook[],12,FALSE)</f>
        <v>0</v>
      </c>
      <c r="L51" s="217">
        <f ca="1">VLOOKUP(E51,Table_BENTransHandbook[],16,FALSE)</f>
        <v>0</v>
      </c>
      <c r="N51" s="656"/>
      <c r="O51" s="657"/>
      <c r="P51" s="757"/>
    </row>
    <row r="52" spans="1:16" s="201" customFormat="1" ht="9.75" customHeight="1" x14ac:dyDescent="0.3">
      <c r="A52" s="617"/>
      <c r="B52" s="225"/>
      <c r="C52" s="224"/>
      <c r="D52" s="223"/>
      <c r="E52" s="225"/>
      <c r="F52" s="599" t="str">
        <f ca="1">VLOOKUP(E51,Table_BENTransHandbook[],15,FALSE)</f>
        <v>This unit should be completed in Y2</v>
      </c>
      <c r="G52" s="223"/>
      <c r="H52" s="223"/>
      <c r="I52" s="222"/>
      <c r="J52" s="228"/>
      <c r="K52" s="228"/>
      <c r="L52" s="257"/>
      <c r="N52" s="648"/>
      <c r="O52" s="754"/>
      <c r="P52" s="619"/>
    </row>
    <row r="53" spans="1:16" s="209" customFormat="1" ht="15" customHeight="1" x14ac:dyDescent="0.4">
      <c r="A53" s="616">
        <v>3.6</v>
      </c>
      <c r="B53" s="221" t="str">
        <f ca="1">VLOOKUP($A53,INDIRECT($H$2),4,FALSE)</f>
        <v>EDEC3026</v>
      </c>
      <c r="C53" s="220" t="str">
        <f ca="1">VLOOKUP(B53,Table_BENTransHandbook[],4,FALSE)</f>
        <v>Pedagogical Contexts for Play</v>
      </c>
      <c r="D53" s="220"/>
      <c r="E53" s="221" t="str">
        <f ca="1">VLOOKUP($A53,INDIRECT($H$2),11,FALSE)</f>
        <v>EDEC3026</v>
      </c>
      <c r="F53" s="220" t="str">
        <f ca="1">VLOOKUP(E53,Table_BENTransHandbook[],4,FALSE)</f>
        <v>Pedagogical Contexts for Play</v>
      </c>
      <c r="G53" s="220"/>
      <c r="H53" s="220"/>
      <c r="I53" s="219"/>
      <c r="J53" s="218">
        <f ca="1">VLOOKUP(E53,Table_BENTransHandbook[],9,FALSE)</f>
        <v>0</v>
      </c>
      <c r="K53" s="227" t="str">
        <f ca="1">VLOOKUP(E53,Table_BENTransHandbook[],12,FALSE)</f>
        <v>ü</v>
      </c>
      <c r="L53" s="217">
        <f ca="1">VLOOKUP(E53,Table_BENTransHandbook[],16,FALSE)</f>
        <v>0</v>
      </c>
      <c r="N53" s="648"/>
      <c r="O53" s="754"/>
      <c r="P53" s="619"/>
    </row>
    <row r="54" spans="1:16" s="201" customFormat="1" ht="10.15" customHeight="1" x14ac:dyDescent="0.3">
      <c r="A54" s="617"/>
      <c r="B54" s="225"/>
      <c r="C54" s="224"/>
      <c r="D54" s="223"/>
      <c r="E54" s="225"/>
      <c r="F54" s="599">
        <f ca="1">VLOOKUP(E53,Table_BENTransHandbook[],15,FALSE)</f>
        <v>0</v>
      </c>
      <c r="G54" s="223"/>
      <c r="H54" s="223"/>
      <c r="I54" s="222"/>
      <c r="J54" s="228"/>
      <c r="K54" s="228"/>
      <c r="L54" s="257"/>
      <c r="N54" s="649"/>
      <c r="O54" s="650"/>
      <c r="P54" s="619"/>
    </row>
    <row r="55" spans="1:16" s="209" customFormat="1" ht="15" customHeight="1" x14ac:dyDescent="0.4">
      <c r="A55" s="616">
        <v>3.7</v>
      </c>
      <c r="B55" s="221" t="str">
        <f ca="1">VLOOKUP($A55,INDIRECT($H$2),4,FALSE)</f>
        <v>EDEC3018</v>
      </c>
      <c r="C55" s="220" t="str">
        <f ca="1">VLOOKUP(B55,Table_BENTransHandbook[],4,FALSE)</f>
        <v>Early Childhood Prof Exp 3: Kindergarten to Pre-primary Learning Environs</v>
      </c>
      <c r="D55" s="226"/>
      <c r="E55" s="221" t="str">
        <f ca="1">VLOOKUP($A55,INDIRECT($H$2),11,FALSE)</f>
        <v>EDEC3018v2</v>
      </c>
      <c r="F55" s="220" t="str">
        <f ca="1">VLOOKUP(E55,Table_BENTransHandbook[],4,FALSE)</f>
        <v>Early Childhood Prof Exp: Learning Environments for 3 to 5-year-olds</v>
      </c>
      <c r="G55" s="226"/>
      <c r="H55" s="226"/>
      <c r="I55" s="219"/>
      <c r="J55" s="218" t="str">
        <f ca="1">VLOOKUP(E55,Table_BENTransHandbook[],9,FALSE)</f>
        <v>ü</v>
      </c>
      <c r="K55" s="227" t="str">
        <f ca="1">VLOOKUP(E55,Table_BENTransHandbook[],12,FALSE)</f>
        <v>û</v>
      </c>
      <c r="L55" s="217">
        <f ca="1">VLOOKUP(E55,Table_BENTransHandbook[],16,FALSE)</f>
        <v>0</v>
      </c>
      <c r="N55" s="649"/>
      <c r="O55" s="651"/>
      <c r="P55" s="619"/>
    </row>
    <row r="56" spans="1:16" s="201" customFormat="1" ht="8.15" customHeight="1" x14ac:dyDescent="0.3">
      <c r="A56" s="617"/>
      <c r="B56" s="225"/>
      <c r="C56" s="224"/>
      <c r="D56" s="223"/>
      <c r="E56" s="225"/>
      <c r="F56" s="599" t="str">
        <f ca="1">VLOOKUP(E55,Table_BENTransHandbook[],15,FALSE)</f>
        <v>PLEASE NOTE: This unit will now be offered in Sem1</v>
      </c>
      <c r="G56" s="223"/>
      <c r="H56" s="223"/>
      <c r="I56" s="222"/>
      <c r="J56" s="228"/>
      <c r="K56" s="228"/>
      <c r="L56" s="257"/>
      <c r="N56" s="649"/>
      <c r="O56" s="651"/>
      <c r="P56" s="619"/>
    </row>
    <row r="57" spans="1:16" s="209" customFormat="1" ht="15" customHeight="1" x14ac:dyDescent="0.4">
      <c r="A57" s="616">
        <v>3.8</v>
      </c>
      <c r="B57" s="221" t="str">
        <f ca="1">VLOOKUP($A57,INDIRECT($H$2),4,FALSE)</f>
        <v>Option.Y3</v>
      </c>
      <c r="C57" s="220" t="str">
        <f ca="1">VLOOKUP(B57,Table_BENTransHandbook[],4,FALSE)</f>
        <v>Y3S2 Option</v>
      </c>
      <c r="D57" s="226"/>
      <c r="E57" s="221" t="str">
        <f ca="1">VLOOKUP($A57,INDIRECT($H$2),11,FALSE)</f>
        <v>Option.Y3</v>
      </c>
      <c r="F57" s="220" t="str">
        <f ca="1">VLOOKUP(E57,Table_BENTransHandbook[],4,FALSE)</f>
        <v>Y3S2 Option</v>
      </c>
      <c r="G57" s="226"/>
      <c r="H57" s="226"/>
      <c r="I57" s="219"/>
      <c r="J57" s="218">
        <f ca="1">VLOOKUP(E57,Table_BENTransHandbook[],9,FALSE)</f>
        <v>0</v>
      </c>
      <c r="K57" s="227">
        <f ca="1">VLOOKUP(E57,Table_BENTransHandbook[],12,FALSE)</f>
        <v>0</v>
      </c>
      <c r="L57" s="217">
        <f ca="1">VLOOKUP(E57,Table_BENTransHandbook[],16,FALSE)</f>
        <v>0</v>
      </c>
    </row>
    <row r="58" spans="1:16" s="201" customFormat="1" ht="8.15" customHeight="1" x14ac:dyDescent="0.3">
      <c r="A58" s="216"/>
      <c r="B58" s="248"/>
      <c r="C58" s="262"/>
      <c r="D58" s="213"/>
      <c r="E58" s="247"/>
      <c r="F58" s="600">
        <f ca="1">VLOOKUP(E57,Table_BENTransHandbook[],15,FALSE)</f>
        <v>0</v>
      </c>
      <c r="G58" s="246"/>
      <c r="H58" s="246"/>
      <c r="I58" s="245"/>
      <c r="J58" s="244"/>
      <c r="K58" s="244"/>
      <c r="L58" s="243"/>
    </row>
    <row r="59" spans="1:16" s="201" customFormat="1" ht="14.15" customHeight="1" x14ac:dyDescent="0.3">
      <c r="A59" s="216"/>
      <c r="B59" s="237" t="s">
        <v>40</v>
      </c>
      <c r="C59" s="242" t="s">
        <v>13</v>
      </c>
      <c r="D59" s="241"/>
      <c r="E59" s="240" t="s">
        <v>40</v>
      </c>
      <c r="F59" s="239" t="s">
        <v>14</v>
      </c>
      <c r="G59" s="237"/>
      <c r="H59" s="237"/>
      <c r="I59" s="238" t="s">
        <v>15</v>
      </c>
      <c r="J59" s="237" t="s">
        <v>16</v>
      </c>
      <c r="K59" s="237" t="s">
        <v>17</v>
      </c>
      <c r="L59" s="236" t="s">
        <v>18</v>
      </c>
      <c r="M59" s="208"/>
    </row>
    <row r="60" spans="1:16" s="209" customFormat="1" ht="15" customHeight="1" x14ac:dyDescent="0.4">
      <c r="A60" s="615">
        <v>4.0999999999999996</v>
      </c>
      <c r="B60" s="235" t="str">
        <f ca="1">VLOOKUP($A60,INDIRECT($H$2),4,FALSE)</f>
        <v>EDEC4004</v>
      </c>
      <c r="C60" s="234" t="str">
        <f ca="1">VLOOKUP(B60,Table_BENTransHandbook[],4,FALSE)</f>
        <v>Curriculum Integration and Differentiation</v>
      </c>
      <c r="D60" s="234"/>
      <c r="E60" s="235" t="str">
        <f ca="1">VLOOKUP($A60,INDIRECT($H$2),11,FALSE)</f>
        <v>EDEC4004</v>
      </c>
      <c r="F60" s="234" t="str">
        <f ca="1">VLOOKUP(E60,Table_BENTransHandbook[],4,FALSE)</f>
        <v>Curriculum Integration and Differentiation</v>
      </c>
      <c r="G60" s="234"/>
      <c r="H60" s="234"/>
      <c r="I60" s="233"/>
      <c r="J60" s="232" t="str">
        <f ca="1">VLOOKUP(E60,Table_BENTransHandbook[],9,FALSE)</f>
        <v>ü</v>
      </c>
      <c r="K60" s="231" t="str">
        <f ca="1">VLOOKUP(E60,Table_BENTransHandbook[],12,FALSE)</f>
        <v>ü</v>
      </c>
      <c r="L60" s="230">
        <f ca="1">VLOOKUP(E60,Table_BENTransHandbook[],16,FALSE)</f>
        <v>0</v>
      </c>
    </row>
    <row r="61" spans="1:16" s="201" customFormat="1" ht="8.15" customHeight="1" x14ac:dyDescent="0.3">
      <c r="A61" s="615"/>
      <c r="B61" s="225"/>
      <c r="C61" s="224"/>
      <c r="D61" s="223"/>
      <c r="E61" s="225"/>
      <c r="F61" s="599">
        <f ca="1">VLOOKUP(E60,Table_BENTransHandbook[],15,FALSE)</f>
        <v>0</v>
      </c>
      <c r="G61" s="223"/>
      <c r="H61" s="223"/>
      <c r="I61" s="222"/>
      <c r="J61" s="228"/>
      <c r="K61" s="228"/>
      <c r="L61" s="257"/>
    </row>
    <row r="62" spans="1:16" s="209" customFormat="1" ht="15" customHeight="1" x14ac:dyDescent="0.4">
      <c r="A62" s="615">
        <v>4.2</v>
      </c>
      <c r="B62" s="221" t="str">
        <f ca="1">VLOOKUP($A62,INDIRECT($H$2),4,FALSE)</f>
        <v>EDEC4006</v>
      </c>
      <c r="C62" s="220" t="str">
        <f ca="1">VLOOKUP(B62,Table_BENTransHandbook[],4,FALSE)</f>
        <v>Social Justice and Diversity in Early Childhood</v>
      </c>
      <c r="D62" s="226"/>
      <c r="E62" s="221" t="str">
        <f ca="1">VLOOKUP($A62,INDIRECT($H$2),11,FALSE)</f>
        <v>EDEC4006</v>
      </c>
      <c r="F62" s="220" t="str">
        <f ca="1">VLOOKUP(E62,Table_BENTransHandbook[],4,FALSE)</f>
        <v>Social Justice and Diversity in Early Childhood</v>
      </c>
      <c r="G62" s="226"/>
      <c r="H62" s="226"/>
      <c r="I62" s="219"/>
      <c r="J62" s="218" t="str">
        <f ca="1">VLOOKUP(E62,Table_BENTransHandbook[],9,FALSE)</f>
        <v>ü</v>
      </c>
      <c r="K62" s="227">
        <f ca="1">VLOOKUP(E62,Table_BENTransHandbook[],12,FALSE)</f>
        <v>0</v>
      </c>
      <c r="L62" s="217">
        <f ca="1">VLOOKUP(E62,Table_BENTransHandbook[],16,FALSE)</f>
        <v>0</v>
      </c>
    </row>
    <row r="63" spans="1:16" s="201" customFormat="1" ht="8.15" customHeight="1" x14ac:dyDescent="0.3">
      <c r="A63" s="615"/>
      <c r="B63" s="225"/>
      <c r="C63" s="224"/>
      <c r="D63" s="223"/>
      <c r="E63" s="225"/>
      <c r="F63" s="599">
        <f ca="1">VLOOKUP(E62,Table_BENTransHandbook[],15,FALSE)</f>
        <v>0</v>
      </c>
      <c r="G63" s="223"/>
      <c r="H63" s="223"/>
      <c r="I63" s="222"/>
      <c r="J63" s="228"/>
      <c r="K63" s="228"/>
      <c r="L63" s="257"/>
    </row>
    <row r="64" spans="1:16" s="209" customFormat="1" ht="15" customHeight="1" x14ac:dyDescent="0.4">
      <c r="A64" s="615">
        <v>4.3</v>
      </c>
      <c r="B64" s="221" t="str">
        <f ca="1">VLOOKUP($A64,INDIRECT($H$2),4,FALSE)</f>
        <v>EDUC4049</v>
      </c>
      <c r="C64" s="220" t="str">
        <f ca="1">VLOOKUP(B64,Table_BENTransHandbook[],4,FALSE)</f>
        <v>The Professional Educator: Transition to the Profession</v>
      </c>
      <c r="D64" s="220"/>
      <c r="E64" s="221" t="str">
        <f ca="1">VLOOKUP($A64,INDIRECT($H$2),11,FALSE)</f>
        <v>EDUC4049</v>
      </c>
      <c r="F64" s="220" t="str">
        <f ca="1">VLOOKUP(E64,Table_BENTransHandbook[],4,FALSE)</f>
        <v>The Professional Educator: Transition to the Profession</v>
      </c>
      <c r="G64" s="220"/>
      <c r="H64" s="220"/>
      <c r="I64" s="219"/>
      <c r="J64" s="218" t="str">
        <f ca="1">VLOOKUP(E64,Table_BENTransHandbook[],9,FALSE)</f>
        <v>ü</v>
      </c>
      <c r="K64" s="227" t="str">
        <f ca="1">VLOOKUP(E64,Table_BENTransHandbook[],12,FALSE)</f>
        <v>ü</v>
      </c>
      <c r="L64" s="217">
        <f ca="1">VLOOKUP(E64,Table_BENTransHandbook[],16,FALSE)</f>
        <v>0</v>
      </c>
    </row>
    <row r="65" spans="1:16" s="201" customFormat="1" ht="8.15" customHeight="1" x14ac:dyDescent="0.3">
      <c r="A65" s="615"/>
      <c r="B65" s="225"/>
      <c r="C65" s="224"/>
      <c r="D65" s="223"/>
      <c r="E65" s="225"/>
      <c r="F65" s="599">
        <f ca="1">VLOOKUP(E64,Table_BENTransHandbook[],15,FALSE)</f>
        <v>0</v>
      </c>
      <c r="G65" s="223"/>
      <c r="H65" s="223"/>
      <c r="I65" s="222"/>
      <c r="J65" s="228"/>
      <c r="K65" s="228"/>
      <c r="L65" s="257"/>
    </row>
    <row r="66" spans="1:16" s="209" customFormat="1" ht="15" customHeight="1" x14ac:dyDescent="0.4">
      <c r="A66" s="615">
        <v>4.4000000000000004</v>
      </c>
      <c r="B66" s="221" t="str">
        <f ca="1">VLOOKUP($A66,INDIRECT($H$2),4,FALSE)</f>
        <v>Option.Y4</v>
      </c>
      <c r="C66" s="220" t="str">
        <f ca="1">VLOOKUP(B66,Table_BENTransHandbook[],4,FALSE)</f>
        <v>Y4S1 Option</v>
      </c>
      <c r="D66" s="226"/>
      <c r="E66" s="221" t="str">
        <f ca="1">VLOOKUP($A66,INDIRECT($H$2),11,FALSE)</f>
        <v>Option.Y4</v>
      </c>
      <c r="F66" s="220" t="str">
        <f ca="1">VLOOKUP(E66,Table_BENTransHandbook[],4,FALSE)</f>
        <v>Y4S1 Option</v>
      </c>
      <c r="G66" s="226"/>
      <c r="H66" s="226"/>
      <c r="I66" s="219"/>
      <c r="J66" s="218">
        <f ca="1">VLOOKUP(E66,Table_BENTransHandbook[],9,FALSE)</f>
        <v>0</v>
      </c>
      <c r="K66" s="227">
        <f ca="1">VLOOKUP(E66,Table_BENTransHandbook[],12,FALSE)</f>
        <v>0</v>
      </c>
      <c r="L66" s="217">
        <f ca="1">VLOOKUP(E66,Table_BENTransHandbook[],16,FALSE)</f>
        <v>0</v>
      </c>
    </row>
    <row r="67" spans="1:16" s="201" customFormat="1" ht="8.15" customHeight="1" x14ac:dyDescent="0.3">
      <c r="A67" s="615"/>
      <c r="B67" s="225"/>
      <c r="C67" s="224"/>
      <c r="D67" s="223"/>
      <c r="E67" s="225"/>
      <c r="F67" s="599">
        <f ca="1">VLOOKUP(E66,Table_BENTransHandbook[],15,FALSE)</f>
        <v>0</v>
      </c>
      <c r="G67" s="223"/>
      <c r="H67" s="223"/>
      <c r="I67" s="222"/>
      <c r="J67" s="228"/>
      <c r="K67" s="228"/>
      <c r="L67" s="257"/>
    </row>
    <row r="68" spans="1:16" s="209" customFormat="1" ht="15" customHeight="1" x14ac:dyDescent="0.4">
      <c r="A68" s="616">
        <v>4.5</v>
      </c>
      <c r="B68" s="221" t="str">
        <f ca="1">VLOOKUP($A68,INDIRECT($H$2),4,FALSE)</f>
        <v>EDUC4040</v>
      </c>
      <c r="C68" s="220" t="str">
        <f ca="1">VLOOKUP(B68,Table_BENTransHandbook[],4,FALSE)</f>
        <v>Professional Experience 4: The Internship </v>
      </c>
      <c r="D68" s="220"/>
      <c r="E68" s="221" t="str">
        <f ca="1">VLOOKUP($A68,INDIRECT($H$2),11,FALSE)</f>
        <v>EDUC4040</v>
      </c>
      <c r="F68" s="220" t="str">
        <f ca="1">VLOOKUP(E68,Table_BENTransHandbook[],4,FALSE)</f>
        <v>Professional Experience 4: The Internship </v>
      </c>
      <c r="G68" s="220"/>
      <c r="H68" s="220"/>
      <c r="I68" s="219"/>
      <c r="J68" s="218" t="str">
        <f ca="1">VLOOKUP(E68,Table_BENTransHandbook[],9,FALSE)</f>
        <v>ü</v>
      </c>
      <c r="K68" s="646" t="str">
        <f ca="1">VLOOKUP(E68,Table_BENTransHandbook[],12,FALSE)</f>
        <v>SSP2</v>
      </c>
      <c r="L68" s="217">
        <f ca="1">VLOOKUP(E68,Table_BENTransHandbook[],16,FALSE)</f>
        <v>0</v>
      </c>
      <c r="N68" s="202"/>
      <c r="O68" s="201"/>
      <c r="P68" s="201"/>
    </row>
    <row r="69" spans="1:16" s="201" customFormat="1" ht="8.15" customHeight="1" x14ac:dyDescent="0.3">
      <c r="A69" s="216"/>
      <c r="B69" s="215"/>
      <c r="C69" s="214"/>
      <c r="D69" s="213"/>
      <c r="E69" s="215"/>
      <c r="F69" s="600">
        <f ca="1">VLOOKUP(E68,Table_BENTransHandbook[],15,FALSE)</f>
        <v>0</v>
      </c>
      <c r="G69" s="213"/>
      <c r="H69" s="213"/>
      <c r="I69" s="212"/>
      <c r="J69" s="211"/>
      <c r="K69" s="211"/>
      <c r="L69" s="210"/>
      <c r="N69" s="202"/>
    </row>
    <row r="70" spans="1:16" ht="8.15" customHeight="1" x14ac:dyDescent="0.35"/>
    <row r="71" spans="1:16" ht="8.15" customHeight="1" x14ac:dyDescent="0.35"/>
    <row r="72" spans="1:16" s="201" customFormat="1" ht="20.149999999999999" customHeight="1" x14ac:dyDescent="0.35">
      <c r="A72" s="203"/>
      <c r="B72" s="752" t="s">
        <v>41</v>
      </c>
      <c r="C72" s="752"/>
      <c r="D72" s="752"/>
      <c r="E72" s="752"/>
      <c r="F72" s="752"/>
      <c r="G72" s="752"/>
      <c r="H72" s="752"/>
      <c r="I72" s="752"/>
      <c r="J72" s="752"/>
      <c r="K72" s="752"/>
      <c r="L72" s="752"/>
      <c r="M72" s="208"/>
      <c r="N72" s="199"/>
      <c r="O72" s="197"/>
      <c r="P72" s="197"/>
    </row>
    <row r="73" spans="1:16" s="201" customFormat="1" ht="17.5" x14ac:dyDescent="0.45">
      <c r="A73" s="203"/>
      <c r="B73" s="753" t="s">
        <v>42</v>
      </c>
      <c r="C73" s="753"/>
      <c r="D73" s="753"/>
      <c r="E73" s="753"/>
      <c r="F73" s="753"/>
      <c r="G73" s="753"/>
      <c r="H73" s="753"/>
      <c r="I73" s="753"/>
      <c r="J73" s="753"/>
      <c r="K73" s="753"/>
      <c r="L73" s="753"/>
      <c r="N73" s="199"/>
      <c r="O73" s="197"/>
      <c r="P73" s="197"/>
    </row>
    <row r="74" spans="1:16" s="201" customFormat="1" ht="12" customHeight="1" x14ac:dyDescent="0.35">
      <c r="A74" s="203"/>
      <c r="B74" s="207" t="s">
        <v>43</v>
      </c>
      <c r="C74" s="207"/>
      <c r="D74" s="206"/>
      <c r="E74" s="206"/>
      <c r="F74" s="205"/>
      <c r="G74" s="197"/>
      <c r="H74" s="197"/>
      <c r="I74" s="205"/>
      <c r="J74" s="205"/>
      <c r="K74" s="204"/>
      <c r="L74" s="204" t="s">
        <v>44</v>
      </c>
      <c r="N74" s="199"/>
      <c r="O74" s="197"/>
      <c r="P74" s="197"/>
    </row>
  </sheetData>
  <sheetProtection autoFilter="0"/>
  <mergeCells count="18">
    <mergeCell ref="B72:L72"/>
    <mergeCell ref="B73:L73"/>
    <mergeCell ref="O52:O53"/>
    <mergeCell ref="N32:N33"/>
    <mergeCell ref="P49:P51"/>
    <mergeCell ref="O39:P43"/>
    <mergeCell ref="N39:N40"/>
    <mergeCell ref="P26:P30"/>
    <mergeCell ref="O32:P38"/>
    <mergeCell ref="P17:P19"/>
    <mergeCell ref="O20:O21"/>
    <mergeCell ref="P20:P25"/>
    <mergeCell ref="B3:D3"/>
    <mergeCell ref="E6:G6"/>
    <mergeCell ref="J7:K7"/>
    <mergeCell ref="O12:P14"/>
    <mergeCell ref="O9:P11"/>
    <mergeCell ref="N7:P8"/>
  </mergeCells>
  <conditionalFormatting sqref="B19:C19">
    <cfRule type="cellIs" dxfId="167" priority="103" operator="equal">
      <formula>0</formula>
    </cfRule>
    <cfRule type="containsErrors" dxfId="166" priority="104">
      <formula>ISERROR(B19)</formula>
    </cfRule>
  </conditionalFormatting>
  <conditionalFormatting sqref="B21:C21">
    <cfRule type="cellIs" dxfId="165" priority="101" operator="equal">
      <formula>0</formula>
    </cfRule>
    <cfRule type="containsErrors" dxfId="164" priority="102">
      <formula>ISERROR(B21)</formula>
    </cfRule>
  </conditionalFormatting>
  <conditionalFormatting sqref="B36:C36">
    <cfRule type="cellIs" dxfId="163" priority="93" operator="equal">
      <formula>0</formula>
    </cfRule>
    <cfRule type="containsErrors" dxfId="162" priority="94">
      <formula>ISERROR(B36)</formula>
    </cfRule>
  </conditionalFormatting>
  <conditionalFormatting sqref="B38:C38">
    <cfRule type="cellIs" dxfId="161" priority="91" operator="equal">
      <formula>0</formula>
    </cfRule>
    <cfRule type="containsErrors" dxfId="160" priority="92">
      <formula>ISERROR(B38)</formula>
    </cfRule>
  </conditionalFormatting>
  <conditionalFormatting sqref="B55:C55">
    <cfRule type="cellIs" dxfId="159" priority="87" operator="equal">
      <formula>0</formula>
    </cfRule>
    <cfRule type="containsErrors" dxfId="158" priority="88">
      <formula>ISERROR(B55)</formula>
    </cfRule>
  </conditionalFormatting>
  <conditionalFormatting sqref="B53:F53">
    <cfRule type="containsErrors" dxfId="157" priority="82">
      <formula>ISERROR(B53)</formula>
    </cfRule>
  </conditionalFormatting>
  <conditionalFormatting sqref="B25:H25 J25:K25 M25 B42:H42">
    <cfRule type="containsErrors" dxfId="156" priority="219">
      <formula>ISERROR(B25)</formula>
    </cfRule>
  </conditionalFormatting>
  <conditionalFormatting sqref="B9:L9 B11:L11 B13:L13 B15:L15 B17:L17 B23:L23 B26:L26 J28:L28 J30:L30 J32:L32 J34:L34 B40:L40 B43:L43 J45:L45 J47:L47 J49:L49 B51:L51 G53:I53 J57:L57 B60:L60 J62:L62 B64:L64 J66:L66 B68:L68 B28:C28 E28:F28 B30:C30 E30:F30 B32:C32 E32:F32 B34:C34 E34:F34 B45:C45 E45:F45 B47:C47 E47:F47 B49:C49 E49:F49 B57:C57 E57:F57 B62:C62 E62:F62 B66:C66 E66:F66">
    <cfRule type="containsErrors" dxfId="155" priority="220">
      <formula>ISERROR(B9)</formula>
    </cfRule>
  </conditionalFormatting>
  <conditionalFormatting sqref="B9:L9 B11:L11 B13:L13 B15:L15 B17:L17 B23:L23 B26:L26 J28:L28 J30:L30 J32:L32 J34:L34 B40:L40 B43:L43 J45:L45 J47:L47 J49:L49 B51:L51 J57:L57 B60:L60 J62:L62 B64:L64 J66:L66 B68:L68 B28:C28 E28:F28 B30:C30 E30:F30 B32:C32 E32:F32 B34:C34 E34:F34 B45:C45 E45:F45 B47:C47 E47:F47 B49:C49 E49:F49 B57:C57 E57:F57 B62:C62 E62:F62 B66:C66 E66:F66">
    <cfRule type="cellIs" dxfId="154" priority="215" operator="equal">
      <formula>0</formula>
    </cfRule>
  </conditionalFormatting>
  <conditionalFormatting sqref="B10:L10 B12:L12 B14:L14 B16:L16 B18:L18 B20:L20 B22:L22 B24:L24 B27:L27 B29:L29 B31:L31 B33:L33 B35:L35 B37:L37 B39:L39 B41:L41 B44:L44 B46:L46 B48:L48 B50:L50 B52:L52 B54:L54 B56:L56 B58:L58 B61:L61 B63:L63 B65:L65 B67:L67">
    <cfRule type="containsText" dxfId="153" priority="213" operator="containsText" text="Course Coordinator">
      <formula>NOT(ISERROR(SEARCH("Course Coordinator",B10)))</formula>
    </cfRule>
    <cfRule type="cellIs" dxfId="152" priority="216" operator="equal">
      <formula>0</formula>
    </cfRule>
    <cfRule type="containsErrors" dxfId="151" priority="221">
      <formula>ISERROR(B10)</formula>
    </cfRule>
  </conditionalFormatting>
  <conditionalFormatting sqref="B53:L53">
    <cfRule type="cellIs" dxfId="150" priority="17" operator="equal">
      <formula>0</formula>
    </cfRule>
  </conditionalFormatting>
  <conditionalFormatting sqref="B69:L71">
    <cfRule type="containsText" dxfId="149" priority="210" operator="containsText" text="Course Coordinator">
      <formula>NOT(ISERROR(SEARCH("Course Coordinator",B69)))</formula>
    </cfRule>
    <cfRule type="cellIs" dxfId="148" priority="211" operator="equal">
      <formula>0</formula>
    </cfRule>
    <cfRule type="containsErrors" dxfId="147" priority="212">
      <formula>ISERROR(B69)</formula>
    </cfRule>
  </conditionalFormatting>
  <conditionalFormatting sqref="E6">
    <cfRule type="beginsWith" dxfId="146" priority="214" operator="beginsWith" text="Please choose">
      <formula>LEFT(E6,LEN("Please choose"))="Please choose"</formula>
    </cfRule>
  </conditionalFormatting>
  <conditionalFormatting sqref="E36:F36">
    <cfRule type="cellIs" dxfId="145" priority="85" operator="equal">
      <formula>0</formula>
    </cfRule>
    <cfRule type="containsErrors" dxfId="144" priority="86">
      <formula>ISERROR(E36)</formula>
    </cfRule>
  </conditionalFormatting>
  <conditionalFormatting sqref="E38:F38">
    <cfRule type="cellIs" dxfId="143" priority="83" operator="equal">
      <formula>0</formula>
    </cfRule>
    <cfRule type="containsErrors" dxfId="142" priority="84">
      <formula>ISERROR(E38)</formula>
    </cfRule>
  </conditionalFormatting>
  <conditionalFormatting sqref="E55:F55">
    <cfRule type="cellIs" dxfId="141" priority="79" operator="equal">
      <formula>0</formula>
    </cfRule>
    <cfRule type="containsErrors" dxfId="140" priority="80">
      <formula>ISERROR(E55)</formula>
    </cfRule>
  </conditionalFormatting>
  <conditionalFormatting sqref="E19:L19">
    <cfRule type="cellIs" dxfId="139" priority="65" operator="equal">
      <formula>0</formula>
    </cfRule>
    <cfRule type="containsErrors" dxfId="138" priority="66">
      <formula>ISERROR(E19)</formula>
    </cfRule>
  </conditionalFormatting>
  <conditionalFormatting sqref="E21:L21">
    <cfRule type="cellIs" dxfId="137" priority="62" operator="equal">
      <formula>0</formula>
    </cfRule>
    <cfRule type="containsErrors" dxfId="136" priority="63">
      <formula>ISERROR(E21)</formula>
    </cfRule>
  </conditionalFormatting>
  <conditionalFormatting sqref="I9:L9 I11:L11 I13:L13 I15:L15 I17:L17 I23:L23 I26:L26 I28:L28 I30:L30 I32:L32 I34:L34 I40:L40 I43:L43 I45:L45 I47:L47 I49:L49 I51:L51 I57:L57 I60:L60 I62:L62 I64:L64 I66:L66 I68:L68 I19:L19 I21:L21 I36:L36 I38:L38 I53:L53 I55:L55">
    <cfRule type="cellIs" dxfId="135" priority="217" operator="equal">
      <formula>"O"</formula>
    </cfRule>
    <cfRule type="cellIs" dxfId="134" priority="218" operator="equal">
      <formula>"û"</formula>
    </cfRule>
  </conditionalFormatting>
  <conditionalFormatting sqref="I9:L9 I11:L11 I13:L13 I15:L15 I17:L17 I23:L23 I26:L26 J28:L28 J30:L30 J32:L32 J34:L34 I40:L40 I43:L43 J45:L45 J47:L47 J49:L49 I51:L51 J57:L57 I60:L60 J62:L62 I64:L64 J66:L66 I68:L68">
    <cfRule type="containsText" dxfId="133" priority="209" operator="containsText" text="Note">
      <formula>NOT(ISERROR(SEARCH("Note",I9)))</formula>
    </cfRule>
  </conditionalFormatting>
  <conditionalFormatting sqref="I19:L19">
    <cfRule type="containsText" dxfId="132" priority="64" operator="containsText" text="Note">
      <formula>NOT(ISERROR(SEARCH("Note",I19)))</formula>
    </cfRule>
  </conditionalFormatting>
  <conditionalFormatting sqref="I21:L21">
    <cfRule type="containsText" dxfId="131" priority="61" operator="containsText" text="Note">
      <formula>NOT(ISERROR(SEARCH("Note",I21)))</formula>
    </cfRule>
  </conditionalFormatting>
  <conditionalFormatting sqref="I53:L53">
    <cfRule type="containsText" dxfId="130" priority="16" operator="containsText" text="Note">
      <formula>NOT(ISERROR(SEARCH("Note",I53)))</formula>
    </cfRule>
  </conditionalFormatting>
  <conditionalFormatting sqref="J36:L36">
    <cfRule type="containsText" dxfId="129" priority="34" operator="containsText" text="Note">
      <formula>NOT(ISERROR(SEARCH("Note",J36)))</formula>
    </cfRule>
    <cfRule type="cellIs" dxfId="128" priority="35" operator="equal">
      <formula>0</formula>
    </cfRule>
    <cfRule type="containsErrors" dxfId="127" priority="36">
      <formula>ISERROR(J36)</formula>
    </cfRule>
  </conditionalFormatting>
  <conditionalFormatting sqref="J38:L38">
    <cfRule type="containsText" dxfId="126" priority="31" operator="containsText" text="Note">
      <formula>NOT(ISERROR(SEARCH("Note",J38)))</formula>
    </cfRule>
    <cfRule type="cellIs" dxfId="125" priority="32" operator="equal">
      <formula>0</formula>
    </cfRule>
    <cfRule type="containsErrors" dxfId="124" priority="33">
      <formula>ISERROR(J38)</formula>
    </cfRule>
  </conditionalFormatting>
  <conditionalFormatting sqref="J53:L53">
    <cfRule type="containsErrors" dxfId="123" priority="18">
      <formula>ISERROR(J53)</formula>
    </cfRule>
  </conditionalFormatting>
  <conditionalFormatting sqref="J55:L55">
    <cfRule type="containsText" dxfId="122" priority="13" operator="containsText" text="Note">
      <formula>NOT(ISERROR(SEARCH("Note",J55)))</formula>
    </cfRule>
    <cfRule type="cellIs" dxfId="121" priority="14" operator="equal">
      <formula>0</formula>
    </cfRule>
    <cfRule type="containsErrors" dxfId="120" priority="15">
      <formula>ISERROR(J55)</formula>
    </cfRule>
  </conditionalFormatting>
  <conditionalFormatting sqref="L19">
    <cfRule type="containsText" dxfId="119" priority="40" operator="containsText" text="Note">
      <formula>NOT(ISERROR(SEARCH("Note",L19)))</formula>
    </cfRule>
    <cfRule type="cellIs" dxfId="118" priority="41" operator="equal">
      <formula>0</formula>
    </cfRule>
    <cfRule type="containsErrors" dxfId="117" priority="42">
      <formula>ISERROR(L19)</formula>
    </cfRule>
    <cfRule type="containsText" dxfId="116" priority="46" operator="containsText" text="Note">
      <formula>NOT(ISERROR(SEARCH("Note",L19)))</formula>
    </cfRule>
    <cfRule type="cellIs" dxfId="115" priority="47" operator="equal">
      <formula>0</formula>
    </cfRule>
    <cfRule type="containsErrors" dxfId="114" priority="48">
      <formula>ISERROR(L19)</formula>
    </cfRule>
  </conditionalFormatting>
  <conditionalFormatting sqref="L21">
    <cfRule type="containsText" dxfId="113" priority="37" operator="containsText" text="Note">
      <formula>NOT(ISERROR(SEARCH("Note",L21)))</formula>
    </cfRule>
    <cfRule type="cellIs" dxfId="112" priority="38" operator="equal">
      <formula>0</formula>
    </cfRule>
    <cfRule type="containsErrors" dxfId="111" priority="39">
      <formula>ISERROR(L21)</formula>
    </cfRule>
    <cfRule type="containsText" dxfId="110" priority="43" operator="containsText" text="Note">
      <formula>NOT(ISERROR(SEARCH("Note",L21)))</formula>
    </cfRule>
    <cfRule type="cellIs" dxfId="109" priority="44" operator="equal">
      <formula>0</formula>
    </cfRule>
    <cfRule type="containsErrors" dxfId="108" priority="45">
      <formula>ISERROR(L21)</formula>
    </cfRule>
  </conditionalFormatting>
  <conditionalFormatting sqref="L36">
    <cfRule type="containsText" dxfId="107" priority="22" operator="containsText" text="Note">
      <formula>NOT(ISERROR(SEARCH("Note",L36)))</formula>
    </cfRule>
    <cfRule type="cellIs" dxfId="106" priority="23" operator="equal">
      <formula>0</formula>
    </cfRule>
    <cfRule type="containsErrors" dxfId="105" priority="24">
      <formula>ISERROR(L36)</formula>
    </cfRule>
    <cfRule type="containsText" dxfId="104" priority="28" operator="containsText" text="Note">
      <formula>NOT(ISERROR(SEARCH("Note",L36)))</formula>
    </cfRule>
    <cfRule type="cellIs" dxfId="103" priority="29" operator="equal">
      <formula>0</formula>
    </cfRule>
    <cfRule type="containsErrors" dxfId="102" priority="30">
      <formula>ISERROR(L36)</formula>
    </cfRule>
  </conditionalFormatting>
  <conditionalFormatting sqref="L38">
    <cfRule type="containsText" dxfId="101" priority="19" operator="containsText" text="Note">
      <formula>NOT(ISERROR(SEARCH("Note",L38)))</formula>
    </cfRule>
    <cfRule type="cellIs" dxfId="100" priority="20" operator="equal">
      <formula>0</formula>
    </cfRule>
    <cfRule type="containsErrors" dxfId="99" priority="21">
      <formula>ISERROR(L38)</formula>
    </cfRule>
    <cfRule type="containsText" dxfId="98" priority="25" operator="containsText" text="Note">
      <formula>NOT(ISERROR(SEARCH("Note",L38)))</formula>
    </cfRule>
    <cfRule type="cellIs" dxfId="97" priority="26" operator="equal">
      <formula>0</formula>
    </cfRule>
    <cfRule type="containsErrors" dxfId="96" priority="27">
      <formula>ISERROR(L38)</formula>
    </cfRule>
  </conditionalFormatting>
  <conditionalFormatting sqref="L53">
    <cfRule type="containsText" dxfId="95" priority="4" operator="containsText" text="Note">
      <formula>NOT(ISERROR(SEARCH("Note",L53)))</formula>
    </cfRule>
    <cfRule type="cellIs" dxfId="94" priority="5" operator="equal">
      <formula>0</formula>
    </cfRule>
    <cfRule type="containsErrors" dxfId="93" priority="6">
      <formula>ISERROR(L53)</formula>
    </cfRule>
    <cfRule type="containsText" dxfId="92" priority="10" operator="containsText" text="Note">
      <formula>NOT(ISERROR(SEARCH("Note",L53)))</formula>
    </cfRule>
    <cfRule type="cellIs" dxfId="91" priority="11" operator="equal">
      <formula>0</formula>
    </cfRule>
    <cfRule type="containsErrors" dxfId="90" priority="12">
      <formula>ISERROR(L53)</formula>
    </cfRule>
  </conditionalFormatting>
  <conditionalFormatting sqref="L55">
    <cfRule type="containsText" dxfId="89" priority="1" operator="containsText" text="Note">
      <formula>NOT(ISERROR(SEARCH("Note",L55)))</formula>
    </cfRule>
    <cfRule type="cellIs" dxfId="88" priority="2" operator="equal">
      <formula>0</formula>
    </cfRule>
    <cfRule type="containsErrors" dxfId="87" priority="3">
      <formula>ISERROR(L55)</formula>
    </cfRule>
    <cfRule type="containsText" dxfId="86" priority="7" operator="containsText" text="Note">
      <formula>NOT(ISERROR(SEARCH("Note",L55)))</formula>
    </cfRule>
    <cfRule type="cellIs" dxfId="85" priority="8" operator="equal">
      <formula>0</formula>
    </cfRule>
    <cfRule type="containsErrors" dxfId="84" priority="9">
      <formula>ISERROR(L55)</formula>
    </cfRule>
  </conditionalFormatting>
  <hyperlinks>
    <hyperlink ref="B73:L73" r:id="rId1" display="If you have any queries about your course, please contact Curtin Connect." xr:uid="{36406120-E86C-40FA-B296-5E3B6E6C1E7F}"/>
  </hyperlinks>
  <pageMargins left="0.39370078740157483" right="0.39370078740157483" top="0.31496062992125984" bottom="0.19685039370078741" header="0.19685039370078741" footer="0.19685039370078741"/>
  <pageSetup paperSize="9" scale="55" fitToHeight="0" orientation="landscape" r:id="rId2"/>
  <ignoredErrors>
    <ignoredError sqref="B10:K10 B9:F9 B12:K12 B11:H11 B14:K14 B13:K13 B16:K16 B15:K15 B18:K18 B17:K17 B20:K20 B19:K19 B22:K22 B21:K21 B24:L25 B23:K23 B41:L42 B26:K40 B58:L59 B43:K57 B69:L69 B60:K68 J11:K11 H9:K9 L22 L20 L18 L16 L14 L12 L10 L9 L11 L13 L15 L17 L19 L21 L23 L26:L40 L43:L57 L60:L68" evalError="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9CE51BC-6DA3-41A1-9A3F-75EDB398A362}">
          <x14:formula1>
            <xm:f>'ECE Trans Data'!$R$3:$R$6</xm:f>
          </x14:formula1>
          <xm:sqref>E6:G6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6E3A8-99E3-48EC-9886-19F03F86AD0C}">
  <sheetPr>
    <pageSetUpPr fitToPage="1"/>
  </sheetPr>
  <dimension ref="A2:S74"/>
  <sheetViews>
    <sheetView showGridLines="0" tabSelected="1" zoomScaleNormal="100" workbookViewId="0">
      <selection activeCell="P7" sqref="P7:R8"/>
    </sheetView>
  </sheetViews>
  <sheetFormatPr defaultColWidth="9.26953125" defaultRowHeight="15.5" x14ac:dyDescent="0.35"/>
  <cols>
    <col min="1" max="1" width="5.453125" style="200" customWidth="1"/>
    <col min="2" max="2" width="8.54296875" style="197" customWidth="1"/>
    <col min="3" max="3" width="8.81640625" style="197" customWidth="1"/>
    <col min="4" max="4" width="54.81640625" style="197" customWidth="1"/>
    <col min="5" max="5" width="8.54296875" style="197" customWidth="1"/>
    <col min="6" max="6" width="9.1796875" style="197" customWidth="1"/>
    <col min="7" max="7" width="40.54296875" style="197" customWidth="1"/>
    <col min="8" max="9" width="15.7265625" style="197" customWidth="1"/>
    <col min="10" max="13" width="6.1796875" style="197" customWidth="1"/>
    <col min="14" max="14" width="15.7265625" style="197" customWidth="1"/>
    <col min="15" max="15" width="3.7265625" style="197" customWidth="1"/>
    <col min="16" max="16" width="3.7265625" style="199" customWidth="1"/>
    <col min="17" max="17" width="3.7265625" style="197" customWidth="1"/>
    <col min="18" max="18" width="52.7265625" style="197" customWidth="1"/>
    <col min="19" max="19" width="9.26953125" style="198"/>
    <col min="20" max="16384" width="9.26953125" style="197"/>
  </cols>
  <sheetData>
    <row r="2" spans="1:18" s="286" customFormat="1" ht="11.5" x14ac:dyDescent="0.3">
      <c r="B2" s="289"/>
      <c r="C2" s="289"/>
      <c r="D2" s="290"/>
      <c r="E2" s="289"/>
      <c r="F2" s="289"/>
      <c r="G2" s="647"/>
      <c r="H2" s="614"/>
      <c r="I2" s="614"/>
      <c r="J2" s="289"/>
      <c r="K2" s="289"/>
      <c r="L2" s="289"/>
      <c r="M2" s="289"/>
      <c r="N2" s="288"/>
      <c r="P2" s="287"/>
    </row>
    <row r="3" spans="1:18" ht="35.15" customHeight="1" x14ac:dyDescent="0.35">
      <c r="B3" s="735" t="s">
        <v>0</v>
      </c>
      <c r="C3" s="735"/>
      <c r="D3" s="735"/>
      <c r="E3" s="285"/>
      <c r="F3" s="285"/>
      <c r="G3" s="285"/>
      <c r="H3" s="285"/>
      <c r="I3" s="285"/>
      <c r="J3" s="285"/>
      <c r="K3" s="285"/>
      <c r="L3" s="285"/>
      <c r="M3" s="285"/>
      <c r="N3" s="285"/>
      <c r="P3" s="284"/>
    </row>
    <row r="4" spans="1:18" ht="15" customHeight="1" x14ac:dyDescent="0.35">
      <c r="B4" s="280"/>
      <c r="C4" s="280"/>
      <c r="D4" s="283"/>
      <c r="E4" s="282" t="s">
        <v>1</v>
      </c>
      <c r="F4" s="280"/>
      <c r="G4" s="280"/>
      <c r="H4" s="280"/>
      <c r="I4" s="281"/>
      <c r="J4" s="280"/>
      <c r="K4" s="280"/>
      <c r="L4" s="280"/>
      <c r="M4" s="280"/>
      <c r="N4" s="280"/>
    </row>
    <row r="5" spans="1:18" ht="15" customHeight="1" x14ac:dyDescent="0.45">
      <c r="B5" s="277"/>
      <c r="C5" s="279" t="s">
        <v>2</v>
      </c>
      <c r="D5" s="276" t="str">
        <f>'ECE Trans Data'!E119</f>
        <v>Bachelor of Education (Early Childhood Education)(OpenUnis CSP)</v>
      </c>
      <c r="E5" s="209" t="str">
        <f>'ECE Trans Data'!E120</f>
        <v>Bachelor of Education (Early Childhood Education)(OpenUnis)</v>
      </c>
      <c r="F5" s="209"/>
      <c r="G5" s="209"/>
      <c r="H5" s="278" t="s">
        <v>4</v>
      </c>
      <c r="I5" s="641" t="s">
        <v>5</v>
      </c>
      <c r="J5" s="641"/>
      <c r="K5" s="641"/>
      <c r="L5" s="641"/>
      <c r="M5" s="620"/>
      <c r="N5" s="641"/>
    </row>
    <row r="6" spans="1:18" ht="18" customHeight="1" x14ac:dyDescent="0.45">
      <c r="B6" s="277" t="s">
        <v>6</v>
      </c>
      <c r="C6" s="277"/>
      <c r="D6" s="276" t="str">
        <f>'ECE Trans Data'!E4</f>
        <v>800 credit points required</v>
      </c>
      <c r="E6" s="736"/>
      <c r="F6" s="736"/>
      <c r="G6" s="736"/>
      <c r="H6" s="275"/>
      <c r="I6" s="642" t="s">
        <v>8</v>
      </c>
      <c r="J6" s="638"/>
      <c r="K6" s="638"/>
      <c r="L6" s="638"/>
      <c r="M6" s="639"/>
      <c r="N6" s="641"/>
    </row>
    <row r="7" spans="1:18" s="201" customFormat="1" ht="12" customHeight="1" x14ac:dyDescent="0.3">
      <c r="A7" s="203"/>
      <c r="B7" s="274"/>
      <c r="C7" s="239"/>
      <c r="D7" s="239"/>
      <c r="E7" s="273"/>
      <c r="F7" s="272"/>
      <c r="G7" s="271"/>
      <c r="H7" s="271"/>
      <c r="I7" s="270"/>
      <c r="J7" s="737" t="s">
        <v>9</v>
      </c>
      <c r="K7" s="738"/>
      <c r="L7" s="738"/>
      <c r="M7" s="738"/>
      <c r="N7" s="618" t="s">
        <v>10</v>
      </c>
      <c r="P7" s="762" t="s">
        <v>11</v>
      </c>
      <c r="Q7" s="763"/>
      <c r="R7" s="764"/>
    </row>
    <row r="8" spans="1:18" s="201" customFormat="1" ht="12" customHeight="1" x14ac:dyDescent="0.3">
      <c r="A8" s="203"/>
      <c r="B8" s="267" t="s">
        <v>12</v>
      </c>
      <c r="C8" s="268" t="s">
        <v>13</v>
      </c>
      <c r="D8" s="267"/>
      <c r="E8" s="269" t="s">
        <v>12</v>
      </c>
      <c r="F8" s="268" t="s">
        <v>14</v>
      </c>
      <c r="G8" s="267"/>
      <c r="H8" s="267"/>
      <c r="I8" s="238" t="s">
        <v>15</v>
      </c>
      <c r="J8" s="267" t="s">
        <v>45</v>
      </c>
      <c r="K8" s="267" t="s">
        <v>46</v>
      </c>
      <c r="L8" s="267" t="s">
        <v>47</v>
      </c>
      <c r="M8" s="267" t="s">
        <v>48</v>
      </c>
      <c r="N8" s="266" t="s">
        <v>18</v>
      </c>
      <c r="O8" s="208"/>
      <c r="P8" s="765"/>
      <c r="Q8" s="767"/>
      <c r="R8" s="766"/>
    </row>
    <row r="9" spans="1:18" s="263" customFormat="1" ht="15" customHeight="1" x14ac:dyDescent="0.25">
      <c r="A9" s="615"/>
      <c r="B9" s="235" t="s">
        <v>49</v>
      </c>
      <c r="C9" s="234" t="s">
        <v>50</v>
      </c>
      <c r="D9" s="234" t="s">
        <v>51</v>
      </c>
      <c r="E9" s="235" t="s">
        <v>49</v>
      </c>
      <c r="F9" s="234" t="s">
        <v>50</v>
      </c>
      <c r="G9" s="234" t="s">
        <v>51</v>
      </c>
      <c r="H9" s="234"/>
      <c r="I9" s="233"/>
      <c r="J9" s="232" t="s">
        <v>52</v>
      </c>
      <c r="K9" s="232"/>
      <c r="L9" s="232" t="s">
        <v>52</v>
      </c>
      <c r="M9" s="231"/>
      <c r="N9" s="233"/>
      <c r="P9" s="728" t="s">
        <v>19</v>
      </c>
      <c r="Q9" s="775" t="s">
        <v>31</v>
      </c>
      <c r="R9" s="759"/>
    </row>
    <row r="10" spans="1:18" s="265" customFormat="1" ht="9" customHeight="1" x14ac:dyDescent="0.25">
      <c r="A10" s="615"/>
      <c r="B10" s="225"/>
      <c r="C10" s="224"/>
      <c r="D10" s="224"/>
      <c r="E10" s="225"/>
      <c r="F10" s="599"/>
      <c r="G10" s="224"/>
      <c r="H10" s="224"/>
      <c r="I10" s="258"/>
      <c r="J10" s="228"/>
      <c r="K10" s="228"/>
      <c r="L10" s="228"/>
      <c r="M10" s="228"/>
      <c r="N10" s="258"/>
      <c r="P10" s="729"/>
      <c r="Q10" s="775"/>
      <c r="R10" s="759"/>
    </row>
    <row r="11" spans="1:18" s="263" customFormat="1" ht="15" customHeight="1" x14ac:dyDescent="0.25">
      <c r="A11" s="615"/>
      <c r="B11" s="221" t="s">
        <v>53</v>
      </c>
      <c r="C11" s="220" t="s">
        <v>54</v>
      </c>
      <c r="D11" s="220" t="s">
        <v>55</v>
      </c>
      <c r="E11" s="221" t="s">
        <v>53</v>
      </c>
      <c r="F11" s="220" t="s">
        <v>54</v>
      </c>
      <c r="G11" s="220" t="s">
        <v>55</v>
      </c>
      <c r="H11" s="220"/>
      <c r="I11" s="219"/>
      <c r="J11" s="218" t="s">
        <v>52</v>
      </c>
      <c r="K11" s="679"/>
      <c r="L11" s="679" t="s">
        <v>52</v>
      </c>
      <c r="M11" s="227"/>
      <c r="N11" s="219"/>
      <c r="P11" s="730"/>
      <c r="Q11" s="775"/>
      <c r="R11" s="759"/>
    </row>
    <row r="12" spans="1:18" s="265" customFormat="1" ht="9" customHeight="1" x14ac:dyDescent="0.25">
      <c r="A12" s="615"/>
      <c r="B12" s="225"/>
      <c r="C12" s="224"/>
      <c r="D12" s="224"/>
      <c r="E12" s="225"/>
      <c r="F12" s="599"/>
      <c r="G12" s="224"/>
      <c r="H12" s="224"/>
      <c r="I12" s="258"/>
      <c r="J12" s="228"/>
      <c r="K12" s="228"/>
      <c r="L12" s="228"/>
      <c r="M12" s="228"/>
      <c r="N12" s="258"/>
      <c r="P12" s="731"/>
      <c r="Q12" s="775"/>
      <c r="R12" s="759"/>
    </row>
    <row r="13" spans="1:18" s="263" customFormat="1" ht="15" customHeight="1" x14ac:dyDescent="0.25">
      <c r="A13" s="615"/>
      <c r="B13" s="221" t="s">
        <v>56</v>
      </c>
      <c r="C13" s="220" t="s">
        <v>57</v>
      </c>
      <c r="D13" s="220" t="s">
        <v>58</v>
      </c>
      <c r="E13" s="221" t="s">
        <v>59</v>
      </c>
      <c r="F13" s="220" t="s">
        <v>60</v>
      </c>
      <c r="G13" s="220" t="s">
        <v>61</v>
      </c>
      <c r="H13" s="220"/>
      <c r="I13" s="219"/>
      <c r="J13" s="218"/>
      <c r="K13" s="679" t="s">
        <v>52</v>
      </c>
      <c r="L13" s="679"/>
      <c r="M13" s="227" t="s">
        <v>52</v>
      </c>
      <c r="N13" s="219"/>
      <c r="P13" s="732"/>
      <c r="Q13" s="775"/>
      <c r="R13" s="759"/>
    </row>
    <row r="14" spans="1:18" s="265" customFormat="1" ht="9" customHeight="1" x14ac:dyDescent="0.25">
      <c r="A14" s="615"/>
      <c r="B14" s="225"/>
      <c r="C14" s="224"/>
      <c r="D14" s="224"/>
      <c r="E14" s="225"/>
      <c r="F14" s="599"/>
      <c r="G14" s="599" t="s">
        <v>62</v>
      </c>
      <c r="H14" s="224"/>
      <c r="I14" s="258"/>
      <c r="J14" s="228"/>
      <c r="K14" s="228"/>
      <c r="L14" s="228"/>
      <c r="M14" s="228"/>
      <c r="N14" s="258"/>
      <c r="P14" s="732"/>
      <c r="Q14" s="775"/>
      <c r="R14" s="759"/>
    </row>
    <row r="15" spans="1:18" s="263" customFormat="1" ht="15" customHeight="1" x14ac:dyDescent="0.25">
      <c r="A15" s="615"/>
      <c r="B15" s="221" t="s">
        <v>63</v>
      </c>
      <c r="C15" s="220" t="s">
        <v>64</v>
      </c>
      <c r="D15" s="220" t="s">
        <v>65</v>
      </c>
      <c r="E15" s="221" t="s">
        <v>63</v>
      </c>
      <c r="F15" s="220" t="s">
        <v>64</v>
      </c>
      <c r="G15" s="220" t="s">
        <v>65</v>
      </c>
      <c r="H15" s="220"/>
      <c r="I15" s="219"/>
      <c r="J15" s="218"/>
      <c r="K15" s="679" t="s">
        <v>52</v>
      </c>
      <c r="L15" s="679"/>
      <c r="M15" s="227" t="s">
        <v>52</v>
      </c>
      <c r="N15" s="219"/>
      <c r="P15" s="729" t="s">
        <v>30</v>
      </c>
      <c r="Q15" s="770" t="s">
        <v>709</v>
      </c>
      <c r="R15" s="733"/>
    </row>
    <row r="16" spans="1:18" s="265" customFormat="1" ht="9" customHeight="1" x14ac:dyDescent="0.25">
      <c r="A16" s="615"/>
      <c r="B16" s="225"/>
      <c r="C16" s="224"/>
      <c r="D16" s="224"/>
      <c r="E16" s="225"/>
      <c r="F16" s="599"/>
      <c r="G16" s="224"/>
      <c r="H16" s="224"/>
      <c r="I16" s="258"/>
      <c r="J16" s="228"/>
      <c r="K16" s="228"/>
      <c r="L16" s="228"/>
      <c r="M16" s="228"/>
      <c r="N16" s="258"/>
      <c r="P16" s="729"/>
      <c r="Q16" s="769"/>
      <c r="R16" s="249"/>
    </row>
    <row r="17" spans="1:19" s="263" customFormat="1" ht="15" customHeight="1" x14ac:dyDescent="0.35">
      <c r="A17" s="616"/>
      <c r="B17" s="221" t="s">
        <v>66</v>
      </c>
      <c r="C17" s="220" t="s">
        <v>67</v>
      </c>
      <c r="D17" s="220" t="s">
        <v>68</v>
      </c>
      <c r="E17" s="221" t="s">
        <v>66</v>
      </c>
      <c r="F17" s="220" t="s">
        <v>67</v>
      </c>
      <c r="G17" s="220" t="s">
        <v>68</v>
      </c>
      <c r="H17" s="220"/>
      <c r="I17" s="219"/>
      <c r="J17" s="218" t="s">
        <v>52</v>
      </c>
      <c r="K17" s="679"/>
      <c r="L17" s="679" t="s">
        <v>52</v>
      </c>
      <c r="M17" s="227"/>
      <c r="N17" s="219"/>
      <c r="P17" s="729" t="s">
        <v>32</v>
      </c>
      <c r="Q17" s="770" t="s">
        <v>35</v>
      </c>
      <c r="R17" s="733"/>
    </row>
    <row r="18" spans="1:19" s="265" customFormat="1" ht="9" customHeight="1" x14ac:dyDescent="0.35">
      <c r="A18" s="617"/>
      <c r="B18" s="225"/>
      <c r="C18" s="224"/>
      <c r="D18" s="224"/>
      <c r="E18" s="225"/>
      <c r="F18" s="599"/>
      <c r="G18" s="599"/>
      <c r="H18" s="224"/>
      <c r="I18" s="258"/>
      <c r="J18" s="228"/>
      <c r="K18" s="228"/>
      <c r="L18" s="228"/>
      <c r="M18" s="228"/>
      <c r="N18" s="258"/>
      <c r="P18" s="729"/>
      <c r="Q18" s="771"/>
      <c r="R18" s="249"/>
    </row>
    <row r="19" spans="1:19" s="263" customFormat="1" ht="15" customHeight="1" x14ac:dyDescent="0.35">
      <c r="A19" s="616"/>
      <c r="B19" s="221" t="s">
        <v>69</v>
      </c>
      <c r="C19" s="220" t="s">
        <v>70</v>
      </c>
      <c r="D19" s="226" t="s">
        <v>71</v>
      </c>
      <c r="E19" s="221" t="s">
        <v>69</v>
      </c>
      <c r="F19" s="220" t="s">
        <v>70</v>
      </c>
      <c r="G19" s="220" t="s">
        <v>71</v>
      </c>
      <c r="H19" s="220"/>
      <c r="I19" s="219"/>
      <c r="J19" s="218" t="s">
        <v>52</v>
      </c>
      <c r="K19" s="679"/>
      <c r="L19" s="679" t="s">
        <v>52</v>
      </c>
      <c r="M19" s="227"/>
      <c r="N19" s="219"/>
      <c r="P19" s="729"/>
      <c r="Q19" s="772" t="s">
        <v>36</v>
      </c>
      <c r="R19" s="733" t="s">
        <v>37</v>
      </c>
    </row>
    <row r="20" spans="1:19" s="265" customFormat="1" ht="9" customHeight="1" x14ac:dyDescent="0.35">
      <c r="A20" s="617"/>
      <c r="B20" s="225"/>
      <c r="C20" s="224"/>
      <c r="D20" s="224"/>
      <c r="E20" s="225"/>
      <c r="F20" s="599"/>
      <c r="G20" s="224"/>
      <c r="H20" s="224"/>
      <c r="I20" s="258"/>
      <c r="J20" s="228"/>
      <c r="K20" s="228"/>
      <c r="L20" s="228"/>
      <c r="M20" s="228"/>
      <c r="N20" s="258"/>
      <c r="P20" s="778"/>
      <c r="Q20" s="773"/>
      <c r="R20" s="779"/>
    </row>
    <row r="21" spans="1:19" s="263" customFormat="1" ht="15" customHeight="1" x14ac:dyDescent="0.35">
      <c r="A21" s="616"/>
      <c r="B21" s="221" t="s">
        <v>72</v>
      </c>
      <c r="C21" s="220" t="s">
        <v>73</v>
      </c>
      <c r="D21" s="226" t="s">
        <v>74</v>
      </c>
      <c r="E21" s="221" t="s">
        <v>75</v>
      </c>
      <c r="F21" s="220" t="s">
        <v>75</v>
      </c>
      <c r="G21" s="220" t="s">
        <v>76</v>
      </c>
      <c r="H21" s="220"/>
      <c r="I21" s="219"/>
      <c r="J21" s="218"/>
      <c r="K21" s="679" t="s">
        <v>52</v>
      </c>
      <c r="L21" s="679"/>
      <c r="M21" s="227" t="s">
        <v>52</v>
      </c>
      <c r="N21" s="219"/>
      <c r="P21" s="780"/>
      <c r="Q21" s="774" t="s">
        <v>38</v>
      </c>
      <c r="R21" s="759" t="s">
        <v>39</v>
      </c>
    </row>
    <row r="22" spans="1:19" s="265" customFormat="1" ht="9" customHeight="1" x14ac:dyDescent="0.35">
      <c r="A22" s="617"/>
      <c r="B22" s="225"/>
      <c r="C22" s="224"/>
      <c r="D22" s="224"/>
      <c r="E22" s="225"/>
      <c r="F22" s="599"/>
      <c r="G22" s="224"/>
      <c r="H22" s="224"/>
      <c r="I22" s="258"/>
      <c r="J22" s="228"/>
      <c r="K22" s="228"/>
      <c r="L22" s="228"/>
      <c r="M22" s="228"/>
      <c r="N22" s="258"/>
      <c r="P22" s="781"/>
      <c r="Q22" s="776"/>
      <c r="R22" s="759"/>
    </row>
    <row r="23" spans="1:19" s="263" customFormat="1" ht="15" customHeight="1" x14ac:dyDescent="0.35">
      <c r="A23" s="616"/>
      <c r="B23" s="221" t="s">
        <v>77</v>
      </c>
      <c r="C23" s="220" t="s">
        <v>78</v>
      </c>
      <c r="D23" s="264" t="s">
        <v>79</v>
      </c>
      <c r="E23" s="221" t="s">
        <v>77</v>
      </c>
      <c r="F23" s="220" t="s">
        <v>78</v>
      </c>
      <c r="G23" s="220" t="s">
        <v>79</v>
      </c>
      <c r="H23" s="220"/>
      <c r="I23" s="219"/>
      <c r="J23" s="218"/>
      <c r="K23" s="679" t="s">
        <v>52</v>
      </c>
      <c r="L23" s="679"/>
      <c r="M23" s="227" t="s">
        <v>52</v>
      </c>
      <c r="N23" s="219"/>
      <c r="P23" s="782"/>
      <c r="Q23" s="734"/>
      <c r="R23" s="760"/>
    </row>
    <row r="24" spans="1:19" s="250" customFormat="1" ht="9" customHeight="1" x14ac:dyDescent="0.3">
      <c r="A24" s="203"/>
      <c r="B24" s="248"/>
      <c r="C24" s="262"/>
      <c r="D24" s="255"/>
      <c r="E24" s="256"/>
      <c r="F24" s="600"/>
      <c r="G24" s="255"/>
      <c r="H24" s="255"/>
      <c r="I24" s="254"/>
      <c r="J24" s="261"/>
      <c r="K24" s="261"/>
      <c r="L24" s="261"/>
      <c r="M24" s="261"/>
      <c r="N24" s="254"/>
      <c r="P24" s="653"/>
      <c r="Q24" s="653"/>
      <c r="R24" s="725"/>
    </row>
    <row r="25" spans="1:19" s="201" customFormat="1" ht="14.15" customHeight="1" x14ac:dyDescent="0.3">
      <c r="A25" s="286"/>
      <c r="B25" s="237" t="s">
        <v>27</v>
      </c>
      <c r="C25" s="242" t="s">
        <v>13</v>
      </c>
      <c r="D25" s="241"/>
      <c r="E25" s="240" t="s">
        <v>27</v>
      </c>
      <c r="F25" s="239" t="s">
        <v>14</v>
      </c>
      <c r="G25" s="237"/>
      <c r="H25" s="237"/>
      <c r="I25" s="238" t="s">
        <v>15</v>
      </c>
      <c r="J25" s="267" t="s">
        <v>45</v>
      </c>
      <c r="K25" s="267" t="s">
        <v>46</v>
      </c>
      <c r="L25" s="267" t="s">
        <v>47</v>
      </c>
      <c r="M25" s="267" t="s">
        <v>48</v>
      </c>
      <c r="N25" s="236" t="s">
        <v>18</v>
      </c>
      <c r="O25" s="208"/>
      <c r="P25" s="768"/>
      <c r="Q25" s="770"/>
      <c r="R25" s="770"/>
    </row>
    <row r="26" spans="1:19" s="209" customFormat="1" ht="16" x14ac:dyDescent="0.4">
      <c r="A26" s="615"/>
      <c r="B26" s="235" t="s">
        <v>80</v>
      </c>
      <c r="C26" s="234" t="s">
        <v>81</v>
      </c>
      <c r="D26" s="234" t="s">
        <v>82</v>
      </c>
      <c r="E26" s="235" t="s">
        <v>83</v>
      </c>
      <c r="F26" s="234" t="s">
        <v>83</v>
      </c>
      <c r="G26" s="260" t="s">
        <v>84</v>
      </c>
      <c r="H26" s="260"/>
      <c r="I26" s="233"/>
      <c r="J26" s="232"/>
      <c r="K26" s="679" t="s">
        <v>52</v>
      </c>
      <c r="L26" s="679"/>
      <c r="M26" s="231" t="s">
        <v>52</v>
      </c>
      <c r="N26" s="233"/>
      <c r="P26" s="653"/>
      <c r="Q26" s="772"/>
      <c r="R26" s="770"/>
    </row>
    <row r="27" spans="1:19" s="250" customFormat="1" ht="9.75" customHeight="1" x14ac:dyDescent="0.45">
      <c r="A27" s="615"/>
      <c r="B27" s="225"/>
      <c r="C27" s="224"/>
      <c r="D27" s="259"/>
      <c r="E27" s="225"/>
      <c r="F27" s="599"/>
      <c r="G27" s="724" t="s">
        <v>85</v>
      </c>
      <c r="H27" s="259"/>
      <c r="I27" s="258"/>
      <c r="J27" s="228"/>
      <c r="K27" s="228"/>
      <c r="L27" s="228"/>
      <c r="M27" s="228"/>
      <c r="N27" s="258"/>
      <c r="P27" s="726"/>
      <c r="Q27" s="654"/>
      <c r="R27" s="725"/>
    </row>
    <row r="28" spans="1:19" s="209" customFormat="1" ht="15" customHeight="1" x14ac:dyDescent="0.4">
      <c r="A28" s="615"/>
      <c r="B28" s="221" t="s">
        <v>86</v>
      </c>
      <c r="C28" s="220" t="s">
        <v>87</v>
      </c>
      <c r="D28" s="226" t="s">
        <v>88</v>
      </c>
      <c r="E28" s="221" t="s">
        <v>89</v>
      </c>
      <c r="F28" s="220" t="s">
        <v>89</v>
      </c>
      <c r="G28" s="226" t="s">
        <v>90</v>
      </c>
      <c r="H28" s="226"/>
      <c r="I28" s="219"/>
      <c r="J28" s="218"/>
      <c r="K28" s="679" t="s">
        <v>52</v>
      </c>
      <c r="L28" s="679"/>
      <c r="M28" s="227" t="s">
        <v>52</v>
      </c>
      <c r="N28" s="219"/>
      <c r="P28" s="727"/>
      <c r="Q28" s="774"/>
      <c r="R28" s="775"/>
    </row>
    <row r="29" spans="1:19" s="250" customFormat="1" ht="9" customHeight="1" x14ac:dyDescent="0.3">
      <c r="A29" s="615"/>
      <c r="B29" s="225"/>
      <c r="C29" s="224"/>
      <c r="D29" s="259"/>
      <c r="E29" s="225"/>
      <c r="F29" s="599"/>
      <c r="G29" s="722" t="s">
        <v>85</v>
      </c>
      <c r="H29" s="259"/>
      <c r="I29" s="258"/>
      <c r="J29" s="228"/>
      <c r="K29" s="228"/>
      <c r="L29" s="228"/>
      <c r="M29" s="228"/>
      <c r="N29" s="258"/>
      <c r="Q29" s="776"/>
      <c r="R29" s="775"/>
    </row>
    <row r="30" spans="1:19" s="209" customFormat="1" ht="15" customHeight="1" x14ac:dyDescent="0.4">
      <c r="A30" s="615"/>
      <c r="B30" s="221" t="s">
        <v>91</v>
      </c>
      <c r="C30" s="220" t="s">
        <v>92</v>
      </c>
      <c r="D30" s="226" t="s">
        <v>93</v>
      </c>
      <c r="E30" s="221" t="s">
        <v>91</v>
      </c>
      <c r="F30" s="220" t="s">
        <v>92</v>
      </c>
      <c r="G30" s="226" t="s">
        <v>93</v>
      </c>
      <c r="H30" s="226"/>
      <c r="I30" s="219"/>
      <c r="J30" s="218"/>
      <c r="K30" s="679" t="s">
        <v>52</v>
      </c>
      <c r="L30" s="679"/>
      <c r="M30" s="227" t="s">
        <v>52</v>
      </c>
      <c r="N30" s="219"/>
      <c r="Q30" s="777"/>
      <c r="R30" s="775"/>
    </row>
    <row r="31" spans="1:19" s="250" customFormat="1" ht="9" customHeight="1" x14ac:dyDescent="0.3">
      <c r="A31" s="615"/>
      <c r="B31" s="225"/>
      <c r="C31" s="224"/>
      <c r="D31" s="259"/>
      <c r="E31" s="225"/>
      <c r="F31" s="599"/>
      <c r="G31" s="259"/>
      <c r="H31" s="259"/>
      <c r="I31" s="258"/>
      <c r="J31" s="228"/>
      <c r="K31" s="228"/>
      <c r="L31" s="228"/>
      <c r="M31" s="228"/>
      <c r="N31" s="258"/>
    </row>
    <row r="32" spans="1:19" s="209" customFormat="1" ht="15" customHeight="1" x14ac:dyDescent="0.4">
      <c r="A32" s="615"/>
      <c r="B32" s="221" t="s">
        <v>94</v>
      </c>
      <c r="C32" s="220" t="s">
        <v>95</v>
      </c>
      <c r="D32" s="226" t="s">
        <v>96</v>
      </c>
      <c r="E32" s="221" t="s">
        <v>94</v>
      </c>
      <c r="F32" s="220" t="s">
        <v>95</v>
      </c>
      <c r="G32" s="226" t="s">
        <v>96</v>
      </c>
      <c r="H32" s="226"/>
      <c r="I32" s="219"/>
      <c r="J32" s="218"/>
      <c r="K32" s="679" t="s">
        <v>52</v>
      </c>
      <c r="L32" s="679"/>
      <c r="M32" s="227" t="s">
        <v>52</v>
      </c>
      <c r="N32" s="219"/>
      <c r="P32" s="761"/>
      <c r="Q32" s="739"/>
      <c r="R32" s="739"/>
      <c r="S32" s="619"/>
    </row>
    <row r="33" spans="1:19" s="250" customFormat="1" ht="9" customHeight="1" x14ac:dyDescent="0.3">
      <c r="A33" s="615"/>
      <c r="B33" s="225"/>
      <c r="C33" s="224"/>
      <c r="D33" s="259"/>
      <c r="E33" s="225"/>
      <c r="F33" s="599"/>
      <c r="G33" s="259"/>
      <c r="H33" s="259"/>
      <c r="I33" s="258"/>
      <c r="J33" s="228"/>
      <c r="K33" s="228"/>
      <c r="L33" s="228"/>
      <c r="M33" s="228"/>
      <c r="N33" s="258"/>
      <c r="P33" s="761"/>
      <c r="Q33" s="739"/>
      <c r="R33" s="739"/>
      <c r="S33" s="619"/>
    </row>
    <row r="34" spans="1:19" s="209" customFormat="1" ht="15" customHeight="1" x14ac:dyDescent="0.4">
      <c r="A34" s="616"/>
      <c r="B34" s="221" t="s">
        <v>97</v>
      </c>
      <c r="C34" s="220" t="s">
        <v>98</v>
      </c>
      <c r="D34" s="226" t="s">
        <v>99</v>
      </c>
      <c r="E34" s="221" t="s">
        <v>100</v>
      </c>
      <c r="F34" s="220" t="s">
        <v>100</v>
      </c>
      <c r="G34" s="226" t="s">
        <v>99</v>
      </c>
      <c r="H34" s="226"/>
      <c r="I34" s="219"/>
      <c r="J34" s="218" t="s">
        <v>52</v>
      </c>
      <c r="K34" s="679"/>
      <c r="L34" s="679" t="s">
        <v>52</v>
      </c>
      <c r="M34" s="227"/>
      <c r="N34" s="219"/>
      <c r="Q34" s="739"/>
      <c r="R34" s="739"/>
      <c r="S34" s="619"/>
    </row>
    <row r="35" spans="1:19" s="250" customFormat="1" ht="9" customHeight="1" x14ac:dyDescent="0.3">
      <c r="A35" s="617"/>
      <c r="B35" s="225"/>
      <c r="C35" s="224"/>
      <c r="D35" s="259"/>
      <c r="E35" s="225"/>
      <c r="F35" s="599"/>
      <c r="G35" s="722" t="s">
        <v>85</v>
      </c>
      <c r="H35" s="259"/>
      <c r="I35" s="258"/>
      <c r="J35" s="228"/>
      <c r="K35" s="228"/>
      <c r="L35" s="228"/>
      <c r="M35" s="228"/>
      <c r="N35" s="258"/>
      <c r="Q35" s="739"/>
      <c r="R35" s="739"/>
      <c r="S35" s="619"/>
    </row>
    <row r="36" spans="1:19" s="209" customFormat="1" ht="15" customHeight="1" x14ac:dyDescent="0.4">
      <c r="A36" s="616"/>
      <c r="B36" s="221" t="s">
        <v>101</v>
      </c>
      <c r="C36" s="220" t="s">
        <v>102</v>
      </c>
      <c r="D36" s="226" t="s">
        <v>103</v>
      </c>
      <c r="E36" s="221" t="s">
        <v>104</v>
      </c>
      <c r="F36" s="220" t="s">
        <v>104</v>
      </c>
      <c r="G36" s="226" t="s">
        <v>105</v>
      </c>
      <c r="H36" s="226"/>
      <c r="I36" s="219"/>
      <c r="J36" s="218" t="s">
        <v>52</v>
      </c>
      <c r="K36" s="679"/>
      <c r="L36" s="679" t="s">
        <v>52</v>
      </c>
      <c r="M36" s="227"/>
      <c r="N36" s="219"/>
      <c r="Q36" s="739"/>
      <c r="R36" s="739"/>
      <c r="S36" s="619"/>
    </row>
    <row r="37" spans="1:19" s="250" customFormat="1" ht="9" customHeight="1" x14ac:dyDescent="0.3">
      <c r="A37" s="617"/>
      <c r="B37" s="225"/>
      <c r="C37" s="224"/>
      <c r="D37" s="259"/>
      <c r="E37" s="225"/>
      <c r="F37" s="599"/>
      <c r="G37" s="722" t="s">
        <v>85</v>
      </c>
      <c r="H37" s="259"/>
      <c r="I37" s="258"/>
      <c r="J37" s="228"/>
      <c r="K37" s="228"/>
      <c r="L37" s="228"/>
      <c r="M37" s="228"/>
      <c r="N37" s="258"/>
      <c r="Q37" s="739"/>
      <c r="R37" s="739"/>
      <c r="S37" s="619"/>
    </row>
    <row r="38" spans="1:19" s="209" customFormat="1" ht="15" customHeight="1" x14ac:dyDescent="0.4">
      <c r="A38" s="616"/>
      <c r="B38" s="221" t="s">
        <v>106</v>
      </c>
      <c r="C38" s="220" t="s">
        <v>107</v>
      </c>
      <c r="D38" s="226" t="s">
        <v>108</v>
      </c>
      <c r="E38" s="221" t="s">
        <v>106</v>
      </c>
      <c r="F38" s="220" t="s">
        <v>107</v>
      </c>
      <c r="G38" s="226" t="s">
        <v>108</v>
      </c>
      <c r="H38" s="226"/>
      <c r="I38" s="219"/>
      <c r="J38" s="218" t="s">
        <v>52</v>
      </c>
      <c r="K38" s="679" t="s">
        <v>38</v>
      </c>
      <c r="L38" s="679" t="s">
        <v>52</v>
      </c>
      <c r="M38" s="227" t="s">
        <v>38</v>
      </c>
      <c r="N38" s="219"/>
      <c r="Q38" s="739"/>
      <c r="R38" s="739"/>
    </row>
    <row r="39" spans="1:19" s="250" customFormat="1" ht="9" customHeight="1" x14ac:dyDescent="0.3">
      <c r="A39" s="617"/>
      <c r="B39" s="225"/>
      <c r="C39" s="224"/>
      <c r="D39" s="259"/>
      <c r="E39" s="225"/>
      <c r="F39" s="599"/>
      <c r="G39" s="722" t="s">
        <v>109</v>
      </c>
      <c r="H39" s="259"/>
      <c r="I39" s="258"/>
      <c r="J39" s="228"/>
      <c r="K39" s="228"/>
      <c r="L39" s="228"/>
      <c r="M39" s="228"/>
      <c r="N39" s="258"/>
      <c r="P39" s="761"/>
      <c r="Q39" s="758"/>
      <c r="R39" s="758"/>
      <c r="S39" s="621"/>
    </row>
    <row r="40" spans="1:19" s="209" customFormat="1" ht="15" customHeight="1" x14ac:dyDescent="0.4">
      <c r="A40" s="616"/>
      <c r="B40" s="221" t="s">
        <v>110</v>
      </c>
      <c r="C40" s="220" t="s">
        <v>111</v>
      </c>
      <c r="D40" s="220" t="s">
        <v>112</v>
      </c>
      <c r="E40" s="221" t="s">
        <v>110</v>
      </c>
      <c r="F40" s="220" t="s">
        <v>111</v>
      </c>
      <c r="G40" s="220" t="s">
        <v>112</v>
      </c>
      <c r="H40" s="220"/>
      <c r="I40" s="219"/>
      <c r="J40" s="218"/>
      <c r="K40" s="679" t="s">
        <v>52</v>
      </c>
      <c r="L40" s="679"/>
      <c r="M40" s="227" t="s">
        <v>52</v>
      </c>
      <c r="N40" s="219"/>
      <c r="P40" s="761"/>
      <c r="Q40" s="758"/>
      <c r="R40" s="758"/>
      <c r="S40" s="621"/>
    </row>
    <row r="41" spans="1:19" s="250" customFormat="1" ht="9" customHeight="1" x14ac:dyDescent="0.3">
      <c r="A41" s="216"/>
      <c r="B41" s="248"/>
      <c r="C41" s="262"/>
      <c r="D41" s="255"/>
      <c r="E41" s="256"/>
      <c r="F41" s="600"/>
      <c r="G41" s="255"/>
      <c r="H41" s="255"/>
      <c r="I41" s="254"/>
      <c r="J41" s="253"/>
      <c r="K41" s="252"/>
      <c r="L41" s="252"/>
      <c r="M41" s="252"/>
      <c r="N41" s="254"/>
      <c r="Q41" s="758"/>
      <c r="R41" s="758"/>
      <c r="S41" s="621"/>
    </row>
    <row r="42" spans="1:19" s="201" customFormat="1" ht="14.15" customHeight="1" x14ac:dyDescent="0.3">
      <c r="A42" s="216"/>
      <c r="B42" s="237" t="s">
        <v>33</v>
      </c>
      <c r="C42" s="242" t="s">
        <v>13</v>
      </c>
      <c r="D42" s="241"/>
      <c r="E42" s="240" t="s">
        <v>33</v>
      </c>
      <c r="F42" s="239" t="s">
        <v>14</v>
      </c>
      <c r="G42" s="237"/>
      <c r="H42" s="237"/>
      <c r="I42" s="238" t="s">
        <v>15</v>
      </c>
      <c r="J42" s="267" t="s">
        <v>45</v>
      </c>
      <c r="K42" s="267" t="s">
        <v>46</v>
      </c>
      <c r="L42" s="267" t="s">
        <v>47</v>
      </c>
      <c r="M42" s="267" t="s">
        <v>48</v>
      </c>
      <c r="N42" s="236" t="s">
        <v>18</v>
      </c>
      <c r="O42" s="208"/>
      <c r="Q42" s="758"/>
      <c r="R42" s="758"/>
      <c r="S42" s="621"/>
    </row>
    <row r="43" spans="1:19" s="209" customFormat="1" ht="15" customHeight="1" x14ac:dyDescent="0.4">
      <c r="A43" s="615"/>
      <c r="B43" s="235" t="s">
        <v>113</v>
      </c>
      <c r="C43" s="234" t="s">
        <v>114</v>
      </c>
      <c r="D43" s="234" t="s">
        <v>115</v>
      </c>
      <c r="E43" s="235" t="s">
        <v>116</v>
      </c>
      <c r="F43" s="234" t="s">
        <v>116</v>
      </c>
      <c r="G43" s="234" t="s">
        <v>115</v>
      </c>
      <c r="H43" s="234"/>
      <c r="I43" s="233"/>
      <c r="J43" s="232" t="s">
        <v>52</v>
      </c>
      <c r="K43" s="679"/>
      <c r="L43" s="679" t="s">
        <v>52</v>
      </c>
      <c r="M43" s="231"/>
      <c r="N43" s="233"/>
      <c r="Q43" s="758"/>
      <c r="R43" s="758"/>
      <c r="S43" s="621"/>
    </row>
    <row r="44" spans="1:19" s="201" customFormat="1" ht="9" customHeight="1" x14ac:dyDescent="0.3">
      <c r="A44" s="615"/>
      <c r="B44" s="225"/>
      <c r="C44" s="224"/>
      <c r="D44" s="223"/>
      <c r="E44" s="225"/>
      <c r="F44" s="599"/>
      <c r="G44" s="722" t="s">
        <v>117</v>
      </c>
      <c r="H44" s="223"/>
      <c r="I44" s="222"/>
      <c r="J44" s="228"/>
      <c r="K44" s="228"/>
      <c r="L44" s="228"/>
      <c r="M44" s="228"/>
      <c r="N44" s="258"/>
    </row>
    <row r="45" spans="1:19" s="209" customFormat="1" ht="15" customHeight="1" x14ac:dyDescent="0.4">
      <c r="A45" s="615"/>
      <c r="B45" s="221" t="s">
        <v>118</v>
      </c>
      <c r="C45" s="220" t="s">
        <v>119</v>
      </c>
      <c r="D45" s="226" t="s">
        <v>120</v>
      </c>
      <c r="E45" s="221" t="s">
        <v>118</v>
      </c>
      <c r="F45" s="220" t="s">
        <v>119</v>
      </c>
      <c r="G45" s="226" t="s">
        <v>120</v>
      </c>
      <c r="H45" s="226"/>
      <c r="I45" s="219"/>
      <c r="J45" s="218" t="s">
        <v>52</v>
      </c>
      <c r="K45" s="679"/>
      <c r="L45" s="679" t="s">
        <v>52</v>
      </c>
      <c r="M45" s="227"/>
      <c r="N45" s="219"/>
      <c r="P45" s="653"/>
      <c r="Q45" s="648"/>
      <c r="R45" s="648"/>
    </row>
    <row r="46" spans="1:19" s="201" customFormat="1" ht="9" customHeight="1" x14ac:dyDescent="0.3">
      <c r="A46" s="615"/>
      <c r="B46" s="225"/>
      <c r="C46" s="224"/>
      <c r="D46" s="223"/>
      <c r="E46" s="225"/>
      <c r="F46" s="599"/>
      <c r="G46" s="223"/>
      <c r="H46" s="223"/>
      <c r="I46" s="222"/>
      <c r="J46" s="228"/>
      <c r="K46" s="228"/>
      <c r="L46" s="228"/>
      <c r="M46" s="228"/>
      <c r="N46" s="258"/>
      <c r="P46" s="648"/>
      <c r="Q46" s="619"/>
      <c r="R46" s="619"/>
    </row>
    <row r="47" spans="1:19" s="209" customFormat="1" ht="15" customHeight="1" x14ac:dyDescent="0.4">
      <c r="A47" s="615"/>
      <c r="B47" s="221" t="s">
        <v>121</v>
      </c>
      <c r="C47" s="220" t="s">
        <v>122</v>
      </c>
      <c r="D47" s="226" t="s">
        <v>123</v>
      </c>
      <c r="E47" s="221" t="s">
        <v>124</v>
      </c>
      <c r="F47" s="220" t="s">
        <v>124</v>
      </c>
      <c r="G47" s="226" t="s">
        <v>125</v>
      </c>
      <c r="H47" s="226"/>
      <c r="I47" s="219"/>
      <c r="J47" s="218" t="s">
        <v>52</v>
      </c>
      <c r="K47" s="679"/>
      <c r="L47" s="679" t="s">
        <v>52</v>
      </c>
      <c r="M47" s="227"/>
      <c r="N47" s="219"/>
      <c r="P47" s="648"/>
      <c r="Q47" s="650"/>
      <c r="R47" s="648"/>
    </row>
    <row r="48" spans="1:19" s="201" customFormat="1" ht="9" customHeight="1" x14ac:dyDescent="0.3">
      <c r="A48" s="615"/>
      <c r="B48" s="225"/>
      <c r="C48" s="224"/>
      <c r="D48" s="223"/>
      <c r="E48" s="225"/>
      <c r="F48" s="599"/>
      <c r="G48" s="722" t="s">
        <v>117</v>
      </c>
      <c r="H48" s="223"/>
      <c r="I48" s="222"/>
      <c r="J48" s="228"/>
      <c r="K48" s="228"/>
      <c r="L48" s="228"/>
      <c r="M48" s="228"/>
      <c r="N48" s="258"/>
      <c r="P48" s="727"/>
      <c r="Q48" s="619"/>
      <c r="R48" s="619"/>
    </row>
    <row r="49" spans="1:18" s="209" customFormat="1" ht="15" customHeight="1" x14ac:dyDescent="0.4">
      <c r="A49" s="615"/>
      <c r="B49" s="221" t="s">
        <v>126</v>
      </c>
      <c r="C49" s="220" t="s">
        <v>127</v>
      </c>
      <c r="D49" s="226" t="s">
        <v>128</v>
      </c>
      <c r="E49" s="221" t="s">
        <v>129</v>
      </c>
      <c r="F49" s="220" t="s">
        <v>129</v>
      </c>
      <c r="G49" s="226" t="s">
        <v>130</v>
      </c>
      <c r="H49" s="226"/>
      <c r="I49" s="219"/>
      <c r="J49" s="218"/>
      <c r="K49" s="679" t="s">
        <v>52</v>
      </c>
      <c r="L49" s="679"/>
      <c r="M49" s="227" t="s">
        <v>52</v>
      </c>
      <c r="N49" s="219"/>
      <c r="P49" s="727"/>
      <c r="Q49" s="651"/>
      <c r="R49" s="750"/>
    </row>
    <row r="50" spans="1:18" s="201" customFormat="1" ht="9" customHeight="1" x14ac:dyDescent="0.3">
      <c r="A50" s="615"/>
      <c r="B50" s="225"/>
      <c r="C50" s="224"/>
      <c r="D50" s="223"/>
      <c r="E50" s="225"/>
      <c r="F50" s="599"/>
      <c r="G50" s="722" t="s">
        <v>117</v>
      </c>
      <c r="H50" s="223"/>
      <c r="I50" s="222"/>
      <c r="J50" s="228"/>
      <c r="K50" s="228"/>
      <c r="L50" s="228"/>
      <c r="M50" s="228"/>
      <c r="N50" s="258"/>
      <c r="P50" s="649"/>
      <c r="Q50" s="619"/>
      <c r="R50" s="750"/>
    </row>
    <row r="51" spans="1:18" s="209" customFormat="1" ht="15" customHeight="1" x14ac:dyDescent="0.4">
      <c r="A51" s="616"/>
      <c r="B51" s="221" t="s">
        <v>131</v>
      </c>
      <c r="C51" s="220" t="s">
        <v>132</v>
      </c>
      <c r="D51" s="220" t="s">
        <v>133</v>
      </c>
      <c r="E51" s="221" t="s">
        <v>131</v>
      </c>
      <c r="F51" s="220" t="s">
        <v>132</v>
      </c>
      <c r="G51" s="220" t="s">
        <v>134</v>
      </c>
      <c r="H51" s="220"/>
      <c r="I51" s="219"/>
      <c r="J51" s="218" t="s">
        <v>52</v>
      </c>
      <c r="K51" s="679"/>
      <c r="L51" s="679" t="s">
        <v>52</v>
      </c>
      <c r="M51" s="227"/>
      <c r="N51" s="219"/>
      <c r="P51" s="199"/>
      <c r="Q51" s="723"/>
      <c r="R51" s="750"/>
    </row>
    <row r="52" spans="1:18" s="201" customFormat="1" ht="9" customHeight="1" x14ac:dyDescent="0.3">
      <c r="A52" s="617"/>
      <c r="B52" s="225"/>
      <c r="C52" s="224"/>
      <c r="D52" s="223"/>
      <c r="E52" s="225"/>
      <c r="F52" s="599"/>
      <c r="G52" s="223"/>
      <c r="H52" s="223"/>
      <c r="I52" s="222"/>
      <c r="J52" s="228"/>
      <c r="K52" s="228"/>
      <c r="L52" s="228"/>
      <c r="M52" s="228"/>
      <c r="N52" s="258"/>
      <c r="P52" s="648"/>
      <c r="Q52" s="754"/>
      <c r="R52" s="619"/>
    </row>
    <row r="53" spans="1:18" s="209" customFormat="1" ht="15" customHeight="1" x14ac:dyDescent="0.4">
      <c r="A53" s="616"/>
      <c r="B53" s="221" t="s">
        <v>135</v>
      </c>
      <c r="C53" s="220" t="s">
        <v>136</v>
      </c>
      <c r="D53" s="220" t="s">
        <v>137</v>
      </c>
      <c r="E53" s="221" t="s">
        <v>135</v>
      </c>
      <c r="F53" s="220" t="s">
        <v>136</v>
      </c>
      <c r="G53" s="220" t="s">
        <v>137</v>
      </c>
      <c r="H53" s="220"/>
      <c r="I53" s="219"/>
      <c r="J53" s="218" t="s">
        <v>38</v>
      </c>
      <c r="K53" s="679" t="s">
        <v>52</v>
      </c>
      <c r="L53" s="679" t="s">
        <v>38</v>
      </c>
      <c r="M53" s="227" t="s">
        <v>52</v>
      </c>
      <c r="N53" s="219"/>
      <c r="P53" s="648"/>
      <c r="Q53" s="754"/>
      <c r="R53" s="619"/>
    </row>
    <row r="54" spans="1:18" s="201" customFormat="1" ht="9" customHeight="1" x14ac:dyDescent="0.3">
      <c r="A54" s="617"/>
      <c r="B54" s="225"/>
      <c r="C54" s="224"/>
      <c r="D54" s="223"/>
      <c r="E54" s="225"/>
      <c r="F54" s="599"/>
      <c r="G54" s="722" t="s">
        <v>138</v>
      </c>
      <c r="H54" s="223"/>
      <c r="I54" s="222"/>
      <c r="J54" s="228"/>
      <c r="K54" s="228"/>
      <c r="L54" s="228"/>
      <c r="M54" s="228"/>
      <c r="N54" s="258"/>
      <c r="P54" s="649"/>
      <c r="Q54" s="650"/>
      <c r="R54" s="619"/>
    </row>
    <row r="55" spans="1:18" s="209" customFormat="1" ht="15" customHeight="1" x14ac:dyDescent="0.4">
      <c r="A55" s="616"/>
      <c r="B55" s="221" t="s">
        <v>139</v>
      </c>
      <c r="C55" s="220"/>
      <c r="D55" s="226" t="s">
        <v>140</v>
      </c>
      <c r="E55" s="221" t="s">
        <v>139</v>
      </c>
      <c r="F55" s="220"/>
      <c r="G55" s="720" t="s">
        <v>140</v>
      </c>
      <c r="H55" s="226"/>
      <c r="I55" s="219"/>
      <c r="J55" s="218"/>
      <c r="K55" s="679"/>
      <c r="L55" s="679"/>
      <c r="M55" s="227"/>
      <c r="N55" s="219"/>
      <c r="P55" s="649"/>
      <c r="Q55" s="651"/>
      <c r="R55" s="619"/>
    </row>
    <row r="56" spans="1:18" s="201" customFormat="1" ht="9" customHeight="1" x14ac:dyDescent="0.3">
      <c r="A56" s="617"/>
      <c r="B56" s="225"/>
      <c r="C56" s="224"/>
      <c r="D56" s="223"/>
      <c r="E56" s="225"/>
      <c r="F56" s="599"/>
      <c r="G56" s="722" t="s">
        <v>141</v>
      </c>
      <c r="H56" s="223"/>
      <c r="I56" s="222"/>
      <c r="J56" s="228"/>
      <c r="K56" s="228"/>
      <c r="L56" s="228"/>
      <c r="M56" s="228"/>
      <c r="N56" s="258"/>
      <c r="P56" s="649"/>
      <c r="Q56" s="651"/>
      <c r="R56" s="619"/>
    </row>
    <row r="57" spans="1:18" s="209" customFormat="1" ht="15" customHeight="1" x14ac:dyDescent="0.4">
      <c r="A57" s="616"/>
      <c r="B57" s="221" t="s">
        <v>142</v>
      </c>
      <c r="C57" s="220" t="s">
        <v>143</v>
      </c>
      <c r="D57" s="226" t="s">
        <v>144</v>
      </c>
      <c r="E57" s="221" t="s">
        <v>142</v>
      </c>
      <c r="F57" s="220" t="s">
        <v>143</v>
      </c>
      <c r="G57" s="226" t="s">
        <v>144</v>
      </c>
      <c r="H57" s="226"/>
      <c r="I57" s="219"/>
      <c r="J57" s="218"/>
      <c r="K57" s="679" t="s">
        <v>52</v>
      </c>
      <c r="L57" s="679"/>
      <c r="M57" s="227" t="s">
        <v>52</v>
      </c>
      <c r="N57" s="219"/>
    </row>
    <row r="58" spans="1:18" s="201" customFormat="1" ht="9" customHeight="1" x14ac:dyDescent="0.3">
      <c r="A58" s="216"/>
      <c r="B58" s="248"/>
      <c r="C58" s="262"/>
      <c r="D58" s="213"/>
      <c r="E58" s="247"/>
      <c r="F58" s="600"/>
      <c r="G58" s="246"/>
      <c r="H58" s="246"/>
      <c r="I58" s="245"/>
      <c r="J58" s="244"/>
      <c r="K58" s="244"/>
      <c r="L58" s="244"/>
      <c r="M58" s="244"/>
      <c r="N58" s="245"/>
    </row>
    <row r="59" spans="1:18" s="201" customFormat="1" ht="14.15" customHeight="1" x14ac:dyDescent="0.3">
      <c r="A59" s="216"/>
      <c r="B59" s="237" t="s">
        <v>40</v>
      </c>
      <c r="C59" s="242" t="s">
        <v>13</v>
      </c>
      <c r="D59" s="241"/>
      <c r="E59" s="240" t="s">
        <v>40</v>
      </c>
      <c r="F59" s="239" t="s">
        <v>14</v>
      </c>
      <c r="G59" s="237"/>
      <c r="H59" s="237"/>
      <c r="I59" s="238" t="s">
        <v>15</v>
      </c>
      <c r="J59" s="267" t="s">
        <v>45</v>
      </c>
      <c r="K59" s="267" t="s">
        <v>46</v>
      </c>
      <c r="L59" s="267" t="s">
        <v>47</v>
      </c>
      <c r="M59" s="267" t="s">
        <v>48</v>
      </c>
      <c r="N59" s="236" t="s">
        <v>18</v>
      </c>
      <c r="O59" s="208"/>
    </row>
    <row r="60" spans="1:18" s="209" customFormat="1" ht="15" customHeight="1" x14ac:dyDescent="0.4">
      <c r="A60" s="615"/>
      <c r="B60" s="235" t="s">
        <v>139</v>
      </c>
      <c r="C60" s="234"/>
      <c r="D60" s="234" t="s">
        <v>140</v>
      </c>
      <c r="E60" s="235" t="s">
        <v>139</v>
      </c>
      <c r="F60" s="234"/>
      <c r="G60" s="234" t="s">
        <v>140</v>
      </c>
      <c r="H60" s="234"/>
      <c r="I60" s="233"/>
      <c r="J60" s="232"/>
      <c r="K60" s="679"/>
      <c r="L60" s="679"/>
      <c r="M60" s="231"/>
      <c r="N60" s="233"/>
    </row>
    <row r="61" spans="1:18" s="201" customFormat="1" ht="9" customHeight="1" x14ac:dyDescent="0.3">
      <c r="A61" s="615"/>
      <c r="B61" s="225"/>
      <c r="C61" s="224"/>
      <c r="D61" s="223"/>
      <c r="E61" s="225"/>
      <c r="F61" s="599"/>
      <c r="G61" s="223"/>
      <c r="H61" s="223"/>
      <c r="I61" s="222"/>
      <c r="J61" s="228"/>
      <c r="K61" s="228"/>
      <c r="L61" s="228"/>
      <c r="M61" s="228"/>
      <c r="N61" s="258"/>
    </row>
    <row r="62" spans="1:18" s="209" customFormat="1" ht="15" customHeight="1" x14ac:dyDescent="0.4">
      <c r="A62" s="615"/>
      <c r="B62" s="221" t="s">
        <v>145</v>
      </c>
      <c r="C62" s="220" t="s">
        <v>146</v>
      </c>
      <c r="D62" s="226" t="s">
        <v>147</v>
      </c>
      <c r="E62" s="221" t="s">
        <v>145</v>
      </c>
      <c r="F62" s="220" t="s">
        <v>146</v>
      </c>
      <c r="G62" s="226" t="s">
        <v>147</v>
      </c>
      <c r="H62" s="226"/>
      <c r="I62" s="219"/>
      <c r="J62" s="218" t="s">
        <v>52</v>
      </c>
      <c r="K62" s="679"/>
      <c r="L62" s="679" t="s">
        <v>52</v>
      </c>
      <c r="M62" s="227"/>
      <c r="N62" s="219"/>
    </row>
    <row r="63" spans="1:18" s="201" customFormat="1" ht="9" customHeight="1" x14ac:dyDescent="0.3">
      <c r="A63" s="615"/>
      <c r="B63" s="225"/>
      <c r="C63" s="224"/>
      <c r="D63" s="223"/>
      <c r="E63" s="225"/>
      <c r="F63" s="599"/>
      <c r="G63" s="223"/>
      <c r="H63" s="223"/>
      <c r="I63" s="222"/>
      <c r="J63" s="228"/>
      <c r="K63" s="228"/>
      <c r="L63" s="228"/>
      <c r="M63" s="228"/>
      <c r="N63" s="258"/>
    </row>
    <row r="64" spans="1:18" s="209" customFormat="1" ht="15" customHeight="1" x14ac:dyDescent="0.4">
      <c r="A64" s="615"/>
      <c r="B64" s="221" t="s">
        <v>148</v>
      </c>
      <c r="C64" s="220" t="s">
        <v>149</v>
      </c>
      <c r="D64" s="220" t="s">
        <v>150</v>
      </c>
      <c r="E64" s="221" t="s">
        <v>148</v>
      </c>
      <c r="F64" s="220" t="s">
        <v>149</v>
      </c>
      <c r="G64" s="220" t="s">
        <v>150</v>
      </c>
      <c r="H64" s="220"/>
      <c r="I64" s="219"/>
      <c r="J64" s="218"/>
      <c r="K64" s="679" t="s">
        <v>52</v>
      </c>
      <c r="L64" s="679"/>
      <c r="M64" s="227" t="s">
        <v>52</v>
      </c>
      <c r="N64" s="219"/>
    </row>
    <row r="65" spans="1:18" s="201" customFormat="1" ht="9" customHeight="1" x14ac:dyDescent="0.3">
      <c r="A65" s="615"/>
      <c r="B65" s="225"/>
      <c r="C65" s="224"/>
      <c r="D65" s="223"/>
      <c r="E65" s="225"/>
      <c r="F65" s="599"/>
      <c r="G65" s="223"/>
      <c r="H65" s="223"/>
      <c r="I65" s="222"/>
      <c r="J65" s="228"/>
      <c r="K65" s="228"/>
      <c r="L65" s="228"/>
      <c r="M65" s="228"/>
      <c r="N65" s="258"/>
    </row>
    <row r="66" spans="1:18" s="209" customFormat="1" ht="15" customHeight="1" x14ac:dyDescent="0.4">
      <c r="A66" s="615"/>
      <c r="B66" s="221" t="s">
        <v>151</v>
      </c>
      <c r="C66" s="220" t="s">
        <v>152</v>
      </c>
      <c r="D66" s="226" t="s">
        <v>153</v>
      </c>
      <c r="E66" s="221" t="s">
        <v>151</v>
      </c>
      <c r="F66" s="220" t="s">
        <v>152</v>
      </c>
      <c r="G66" s="226" t="s">
        <v>153</v>
      </c>
      <c r="H66" s="226"/>
      <c r="I66" s="219"/>
      <c r="J66" s="218" t="s">
        <v>52</v>
      </c>
      <c r="K66" s="679"/>
      <c r="L66" s="679" t="s">
        <v>52</v>
      </c>
      <c r="M66" s="227"/>
      <c r="N66" s="219"/>
    </row>
    <row r="67" spans="1:18" s="201" customFormat="1" ht="9" customHeight="1" x14ac:dyDescent="0.3">
      <c r="A67" s="615"/>
      <c r="B67" s="225"/>
      <c r="C67" s="224"/>
      <c r="D67" s="223"/>
      <c r="E67" s="225"/>
      <c r="F67" s="599"/>
      <c r="G67" s="223"/>
      <c r="H67" s="223"/>
      <c r="I67" s="222"/>
      <c r="J67" s="228"/>
      <c r="K67" s="228"/>
      <c r="L67" s="228"/>
      <c r="M67" s="228"/>
      <c r="N67" s="258"/>
    </row>
    <row r="68" spans="1:18" s="209" customFormat="1" ht="15" customHeight="1" x14ac:dyDescent="0.4">
      <c r="A68" s="616"/>
      <c r="B68" s="221" t="s">
        <v>154</v>
      </c>
      <c r="C68" s="220" t="s">
        <v>155</v>
      </c>
      <c r="D68" s="220" t="s">
        <v>156</v>
      </c>
      <c r="E68" s="221" t="s">
        <v>154</v>
      </c>
      <c r="F68" s="220" t="s">
        <v>155</v>
      </c>
      <c r="G68" s="220" t="s">
        <v>156</v>
      </c>
      <c r="H68" s="220"/>
      <c r="I68" s="219"/>
      <c r="J68" s="218" t="s">
        <v>52</v>
      </c>
      <c r="K68" s="679" t="s">
        <v>52</v>
      </c>
      <c r="L68" s="679" t="s">
        <v>52</v>
      </c>
      <c r="M68" s="227" t="s">
        <v>52</v>
      </c>
      <c r="N68" s="219"/>
      <c r="P68" s="202"/>
      <c r="Q68" s="201"/>
      <c r="R68" s="201"/>
    </row>
    <row r="69" spans="1:18" s="201" customFormat="1" ht="9" customHeight="1" x14ac:dyDescent="0.3">
      <c r="A69" s="216"/>
      <c r="B69" s="215"/>
      <c r="C69" s="214"/>
      <c r="D69" s="213"/>
      <c r="E69" s="215"/>
      <c r="F69" s="600"/>
      <c r="G69" s="213"/>
      <c r="H69" s="213"/>
      <c r="I69" s="212"/>
      <c r="J69" s="211"/>
      <c r="K69" s="211"/>
      <c r="L69" s="211"/>
      <c r="M69" s="211"/>
      <c r="N69" s="212"/>
      <c r="P69" s="202"/>
    </row>
    <row r="70" spans="1:18" ht="8.15" customHeight="1" x14ac:dyDescent="0.35"/>
    <row r="71" spans="1:18" ht="8.15" customHeight="1" x14ac:dyDescent="0.35"/>
    <row r="72" spans="1:18" s="201" customFormat="1" ht="20.149999999999999" customHeight="1" x14ac:dyDescent="0.35">
      <c r="A72" s="203"/>
      <c r="B72" s="752" t="s">
        <v>41</v>
      </c>
      <c r="C72" s="752"/>
      <c r="D72" s="752"/>
      <c r="E72" s="752"/>
      <c r="F72" s="752"/>
      <c r="G72" s="752"/>
      <c r="H72" s="752"/>
      <c r="I72" s="752"/>
      <c r="J72" s="752"/>
      <c r="K72" s="752"/>
      <c r="L72" s="752"/>
      <c r="M72" s="752"/>
      <c r="N72" s="752"/>
      <c r="O72" s="208"/>
      <c r="P72" s="199"/>
      <c r="Q72" s="197"/>
      <c r="R72" s="197"/>
    </row>
    <row r="73" spans="1:18" s="201" customFormat="1" ht="17.5" x14ac:dyDescent="0.45">
      <c r="A73" s="203"/>
      <c r="B73" s="753" t="s">
        <v>42</v>
      </c>
      <c r="C73" s="753"/>
      <c r="D73" s="753"/>
      <c r="E73" s="753"/>
      <c r="F73" s="753"/>
      <c r="G73" s="753"/>
      <c r="H73" s="753"/>
      <c r="I73" s="753"/>
      <c r="J73" s="753"/>
      <c r="K73" s="753"/>
      <c r="L73" s="753"/>
      <c r="M73" s="753"/>
      <c r="N73" s="753"/>
      <c r="P73" s="199"/>
      <c r="Q73" s="197"/>
      <c r="R73" s="197"/>
    </row>
    <row r="74" spans="1:18" s="201" customFormat="1" ht="12" customHeight="1" x14ac:dyDescent="0.35">
      <c r="A74" s="203"/>
      <c r="B74" s="207" t="s">
        <v>43</v>
      </c>
      <c r="C74" s="207"/>
      <c r="D74" s="206"/>
      <c r="E74" s="206"/>
      <c r="F74" s="205"/>
      <c r="G74" s="197"/>
      <c r="H74" s="197"/>
      <c r="I74" s="205"/>
      <c r="J74" s="205"/>
      <c r="K74" s="205"/>
      <c r="L74" s="205"/>
      <c r="M74" s="204"/>
      <c r="N74" s="204" t="s">
        <v>44</v>
      </c>
      <c r="P74" s="199"/>
      <c r="Q74" s="197"/>
      <c r="R74" s="197"/>
    </row>
  </sheetData>
  <sheetProtection algorithmName="SHA-512" hashValue="EcmTuDexO/AZ/l7AmWqdMqn9dKwUHWvyfP80PbRQO7w/zPg/COVAn3/NcDSn6oZqa+pnzj/aEhzPvuzYTp+unQ==" saltValue="fXNmt9gY8P8EiZrtjtHnoA==" spinCount="100000" sheet="1" formatCells="0" autoFilter="0"/>
  <mergeCells count="15">
    <mergeCell ref="B3:D3"/>
    <mergeCell ref="E6:G6"/>
    <mergeCell ref="J7:M7"/>
    <mergeCell ref="P7:R8"/>
    <mergeCell ref="Q9:R14"/>
    <mergeCell ref="R21:R23"/>
    <mergeCell ref="B73:N73"/>
    <mergeCell ref="P32:P33"/>
    <mergeCell ref="Q32:R38"/>
    <mergeCell ref="P39:P40"/>
    <mergeCell ref="Q39:R43"/>
    <mergeCell ref="R49:R51"/>
    <mergeCell ref="Q52:Q53"/>
    <mergeCell ref="B72:N72"/>
    <mergeCell ref="R28:R30"/>
  </mergeCells>
  <conditionalFormatting sqref="B19:C19">
    <cfRule type="cellIs" dxfId="83" priority="86" operator="equal">
      <formula>0</formula>
    </cfRule>
    <cfRule type="containsErrors" dxfId="82" priority="87">
      <formula>ISERROR(B19)</formula>
    </cfRule>
  </conditionalFormatting>
  <conditionalFormatting sqref="B21:C21">
    <cfRule type="cellIs" dxfId="81" priority="84" operator="equal">
      <formula>0</formula>
    </cfRule>
    <cfRule type="containsErrors" dxfId="80" priority="85">
      <formula>ISERROR(B21)</formula>
    </cfRule>
  </conditionalFormatting>
  <conditionalFormatting sqref="B36:C36">
    <cfRule type="cellIs" dxfId="79" priority="82" operator="equal">
      <formula>0</formula>
    </cfRule>
    <cfRule type="containsErrors" dxfId="78" priority="83">
      <formula>ISERROR(B36)</formula>
    </cfRule>
  </conditionalFormatting>
  <conditionalFormatting sqref="B38:C38">
    <cfRule type="cellIs" dxfId="77" priority="80" operator="equal">
      <formula>0</formula>
    </cfRule>
    <cfRule type="containsErrors" dxfId="76" priority="81">
      <formula>ISERROR(B38)</formula>
    </cfRule>
  </conditionalFormatting>
  <conditionalFormatting sqref="B55:C55">
    <cfRule type="cellIs" dxfId="75" priority="78" operator="equal">
      <formula>0</formula>
    </cfRule>
    <cfRule type="containsErrors" dxfId="74" priority="79">
      <formula>ISERROR(B55)</formula>
    </cfRule>
  </conditionalFormatting>
  <conditionalFormatting sqref="B53:F53">
    <cfRule type="containsErrors" dxfId="73" priority="73">
      <formula>ISERROR(B53)</formula>
    </cfRule>
  </conditionalFormatting>
  <conditionalFormatting sqref="B25:H25 O25 B42:H42">
    <cfRule type="containsErrors" dxfId="72" priority="98">
      <formula>ISERROR(B25)</formula>
    </cfRule>
  </conditionalFormatting>
  <conditionalFormatting sqref="B9:N9 B11:N11 B13:N13 B15:N15 B17:N17 B23:N23 B26:N26 J28:N28 J30:N30 J32:N32 J34:N34 B40:N40 B43:N43 J45:N45 J47:N47 J49:N49 B51:N51 G53:I53 J57:N57 B60:N60 J62:N62 B64:N64 J66:N66 B68:N68 B28:C28 E28:F28 B30:C30 E30:F30 B32:C32 E32:F32 B34:C34 E34:F34 B45:C45 E45:F45 B47:C47 E47:F47 B49:C49 E49:F49 B57:C57 E57:F57 B62:C62 E62:F62 B66:C66 E66:F66">
    <cfRule type="containsErrors" dxfId="71" priority="99">
      <formula>ISERROR(B9)</formula>
    </cfRule>
  </conditionalFormatting>
  <conditionalFormatting sqref="B9:N9 B11:N11 B13:N13 B15:N15 B17:N17 B23:N23 B26:N26 J28:N28 J30:N30 J32:N32 J34:N34 B40:N40 B43:N43 J45:N45 J47:N47 J49:N49 B51:N51 J57:N57 B60:N60 J62:N62 B64:N64 J66:N66 B68:N68 B28:C28 E28:F28 B30:C30 E30:F30 B32:C32 E32:F32 B34:C34 E34:F34 B45:C45 E45:F45 B47:C47 E47:F47 B49:C49 E49:F49 B57:C57 E57:F57 B62:C62 E62:F62 B66:C66 E66:F66">
    <cfRule type="cellIs" dxfId="70" priority="94" operator="equal">
      <formula>0</formula>
    </cfRule>
  </conditionalFormatting>
  <conditionalFormatting sqref="B10:N10 B12:N12 B14:N14 B16:N16 B18:N18 B20:N20 B22:N22 B24:N24 B27:N27 B29:N29 B31:N31 B33:N33 B35:N35 B37:N37 B39:N39 B41:N41 B44:N44 B46:N46 B48:N48 B50:N50 B52:N52 B54:N54 B56:N56 B58:N58 B61:N61 B63:N63 B65:N65 B67:N67">
    <cfRule type="containsText" dxfId="69" priority="92" operator="containsText" text="Course Coordinator">
      <formula>NOT(ISERROR(SEARCH("Course Coordinator",B10)))</formula>
    </cfRule>
    <cfRule type="cellIs" dxfId="68" priority="95" operator="equal">
      <formula>0</formula>
    </cfRule>
    <cfRule type="containsErrors" dxfId="67" priority="100">
      <formula>ISERROR(B10)</formula>
    </cfRule>
  </conditionalFormatting>
  <conditionalFormatting sqref="B53:N53">
    <cfRule type="cellIs" dxfId="66" priority="33" operator="equal">
      <formula>0</formula>
    </cfRule>
  </conditionalFormatting>
  <conditionalFormatting sqref="B69:N71">
    <cfRule type="containsText" dxfId="65" priority="89" operator="containsText" text="Course Coordinator">
      <formula>NOT(ISERROR(SEARCH("Course Coordinator",B69)))</formula>
    </cfRule>
    <cfRule type="cellIs" dxfId="64" priority="90" operator="equal">
      <formula>0</formula>
    </cfRule>
    <cfRule type="containsErrors" dxfId="63" priority="91">
      <formula>ISERROR(B69)</formula>
    </cfRule>
  </conditionalFormatting>
  <conditionalFormatting sqref="E6">
    <cfRule type="beginsWith" dxfId="62" priority="93" operator="beginsWith" text="Please choose">
      <formula>LEFT(E6,LEN("Please choose"))="Please choose"</formula>
    </cfRule>
  </conditionalFormatting>
  <conditionalFormatting sqref="E36:F36">
    <cfRule type="cellIs" dxfId="61" priority="76" operator="equal">
      <formula>0</formula>
    </cfRule>
    <cfRule type="containsErrors" dxfId="60" priority="77">
      <formula>ISERROR(E36)</formula>
    </cfRule>
  </conditionalFormatting>
  <conditionalFormatting sqref="E38:F38">
    <cfRule type="cellIs" dxfId="59" priority="74" operator="equal">
      <formula>0</formula>
    </cfRule>
    <cfRule type="containsErrors" dxfId="58" priority="75">
      <formula>ISERROR(E38)</formula>
    </cfRule>
  </conditionalFormatting>
  <conditionalFormatting sqref="E55:F55">
    <cfRule type="cellIs" dxfId="57" priority="71" operator="equal">
      <formula>0</formula>
    </cfRule>
    <cfRule type="containsErrors" dxfId="56" priority="72">
      <formula>ISERROR(E55)</formula>
    </cfRule>
  </conditionalFormatting>
  <conditionalFormatting sqref="E19:N19">
    <cfRule type="cellIs" dxfId="55" priority="69" operator="equal">
      <formula>0</formula>
    </cfRule>
    <cfRule type="containsErrors" dxfId="54" priority="70">
      <formula>ISERROR(E19)</formula>
    </cfRule>
  </conditionalFormatting>
  <conditionalFormatting sqref="E21:N21">
    <cfRule type="cellIs" dxfId="53" priority="66" operator="equal">
      <formula>0</formula>
    </cfRule>
    <cfRule type="containsErrors" dxfId="52" priority="67">
      <formula>ISERROR(E21)</formula>
    </cfRule>
  </conditionalFormatting>
  <conditionalFormatting sqref="I9:N9 I11:N11 I13:N13 I15:N15 I17:N17 I23:N23 I26:N26 I28:N28 I30:N30 I32:N32 I34:N34 I40:N40 I43:N43 I45:N45 I47:N47 I49:N49 I51:N51 I57:N57 I60:N60 I62:N62 I64:N64 I66:N66 I68:N68 I19:N19 I21:N21 I36:N36 I38:N38 I53:N53 I55:N55">
    <cfRule type="cellIs" dxfId="51" priority="96" operator="equal">
      <formula>"O"</formula>
    </cfRule>
    <cfRule type="cellIs" dxfId="50" priority="97" operator="equal">
      <formula>"û"</formula>
    </cfRule>
  </conditionalFormatting>
  <conditionalFormatting sqref="I9:N9 I11:N11 I13:N13 I15:N15 I17:N17 I23:N23 I26:N26 J28:N28 J30:N30 J32:N32 J34:N34 I40:N40 I43:N43 J45:N45 J47:N47 J49:N49 I51:N51 J57:N57 I60:N60 J62:N62 I64:N64 J66:N66 I68:N68">
    <cfRule type="containsText" dxfId="49" priority="88" operator="containsText" text="Note">
      <formula>NOT(ISERROR(SEARCH("Note",I9)))</formula>
    </cfRule>
  </conditionalFormatting>
  <conditionalFormatting sqref="I19:N19">
    <cfRule type="containsText" dxfId="48" priority="68" operator="containsText" text="Note">
      <formula>NOT(ISERROR(SEARCH("Note",I19)))</formula>
    </cfRule>
  </conditionalFormatting>
  <conditionalFormatting sqref="I21:N21">
    <cfRule type="containsText" dxfId="47" priority="65" operator="containsText" text="Note">
      <formula>NOT(ISERROR(SEARCH("Note",I21)))</formula>
    </cfRule>
  </conditionalFormatting>
  <conditionalFormatting sqref="I53:N53">
    <cfRule type="containsText" dxfId="46" priority="32" operator="containsText" text="Note">
      <formula>NOT(ISERROR(SEARCH("Note",I53)))</formula>
    </cfRule>
  </conditionalFormatting>
  <conditionalFormatting sqref="J36:N36">
    <cfRule type="containsText" dxfId="45" priority="50" operator="containsText" text="Note">
      <formula>NOT(ISERROR(SEARCH("Note",J36)))</formula>
    </cfRule>
    <cfRule type="cellIs" dxfId="44" priority="51" operator="equal">
      <formula>0</formula>
    </cfRule>
    <cfRule type="containsErrors" dxfId="43" priority="52">
      <formula>ISERROR(J36)</formula>
    </cfRule>
  </conditionalFormatting>
  <conditionalFormatting sqref="J38:N38">
    <cfRule type="containsText" dxfId="42" priority="47" operator="containsText" text="Note">
      <formula>NOT(ISERROR(SEARCH("Note",J38)))</formula>
    </cfRule>
    <cfRule type="cellIs" dxfId="41" priority="48" operator="equal">
      <formula>0</formula>
    </cfRule>
    <cfRule type="containsErrors" dxfId="40" priority="49">
      <formula>ISERROR(J38)</formula>
    </cfRule>
  </conditionalFormatting>
  <conditionalFormatting sqref="J53:N53">
    <cfRule type="containsErrors" dxfId="39" priority="34">
      <formula>ISERROR(J53)</formula>
    </cfRule>
  </conditionalFormatting>
  <conditionalFormatting sqref="J55:N55">
    <cfRule type="containsText" dxfId="38" priority="29" operator="containsText" text="Note">
      <formula>NOT(ISERROR(SEARCH("Note",J55)))</formula>
    </cfRule>
    <cfRule type="cellIs" dxfId="37" priority="30" operator="equal">
      <formula>0</formula>
    </cfRule>
    <cfRule type="containsErrors" dxfId="36" priority="31">
      <formula>ISERROR(J55)</formula>
    </cfRule>
  </conditionalFormatting>
  <conditionalFormatting sqref="N19">
    <cfRule type="containsText" dxfId="35" priority="56" operator="containsText" text="Note">
      <formula>NOT(ISERROR(SEARCH("Note",N19)))</formula>
    </cfRule>
    <cfRule type="cellIs" dxfId="34" priority="57" operator="equal">
      <formula>0</formula>
    </cfRule>
    <cfRule type="containsErrors" dxfId="33" priority="58">
      <formula>ISERROR(N19)</formula>
    </cfRule>
    <cfRule type="containsText" dxfId="32" priority="62" operator="containsText" text="Note">
      <formula>NOT(ISERROR(SEARCH("Note",N19)))</formula>
    </cfRule>
    <cfRule type="cellIs" dxfId="31" priority="63" operator="equal">
      <formula>0</formula>
    </cfRule>
    <cfRule type="containsErrors" dxfId="30" priority="64">
      <formula>ISERROR(N19)</formula>
    </cfRule>
  </conditionalFormatting>
  <conditionalFormatting sqref="N21">
    <cfRule type="containsText" dxfId="29" priority="53" operator="containsText" text="Note">
      <formula>NOT(ISERROR(SEARCH("Note",N21)))</formula>
    </cfRule>
    <cfRule type="cellIs" dxfId="28" priority="54" operator="equal">
      <formula>0</formula>
    </cfRule>
    <cfRule type="containsErrors" dxfId="27" priority="55">
      <formula>ISERROR(N21)</formula>
    </cfRule>
    <cfRule type="containsText" dxfId="26" priority="59" operator="containsText" text="Note">
      <formula>NOT(ISERROR(SEARCH("Note",N21)))</formula>
    </cfRule>
    <cfRule type="cellIs" dxfId="25" priority="60" operator="equal">
      <formula>0</formula>
    </cfRule>
    <cfRule type="containsErrors" dxfId="24" priority="61">
      <formula>ISERROR(N21)</formula>
    </cfRule>
  </conditionalFormatting>
  <conditionalFormatting sqref="N36">
    <cfRule type="containsText" dxfId="23" priority="38" operator="containsText" text="Note">
      <formula>NOT(ISERROR(SEARCH("Note",N36)))</formula>
    </cfRule>
    <cfRule type="cellIs" dxfId="22" priority="39" operator="equal">
      <formula>0</formula>
    </cfRule>
    <cfRule type="containsErrors" dxfId="21" priority="40">
      <formula>ISERROR(N36)</formula>
    </cfRule>
    <cfRule type="containsText" dxfId="20" priority="44" operator="containsText" text="Note">
      <formula>NOT(ISERROR(SEARCH("Note",N36)))</formula>
    </cfRule>
    <cfRule type="cellIs" dxfId="19" priority="45" operator="equal">
      <formula>0</formula>
    </cfRule>
    <cfRule type="containsErrors" dxfId="18" priority="46">
      <formula>ISERROR(N36)</formula>
    </cfRule>
  </conditionalFormatting>
  <conditionalFormatting sqref="N38">
    <cfRule type="containsText" dxfId="17" priority="35" operator="containsText" text="Note">
      <formula>NOT(ISERROR(SEARCH("Note",N38)))</formula>
    </cfRule>
    <cfRule type="cellIs" dxfId="16" priority="36" operator="equal">
      <formula>0</formula>
    </cfRule>
    <cfRule type="containsErrors" dxfId="15" priority="37">
      <formula>ISERROR(N38)</formula>
    </cfRule>
    <cfRule type="containsText" dxfId="14" priority="41" operator="containsText" text="Note">
      <formula>NOT(ISERROR(SEARCH("Note",N38)))</formula>
    </cfRule>
    <cfRule type="cellIs" dxfId="13" priority="42" operator="equal">
      <formula>0</formula>
    </cfRule>
    <cfRule type="containsErrors" dxfId="12" priority="43">
      <formula>ISERROR(N38)</formula>
    </cfRule>
  </conditionalFormatting>
  <conditionalFormatting sqref="N53">
    <cfRule type="containsText" dxfId="11" priority="20" operator="containsText" text="Note">
      <formula>NOT(ISERROR(SEARCH("Note",N53)))</formula>
    </cfRule>
    <cfRule type="cellIs" dxfId="10" priority="21" operator="equal">
      <formula>0</formula>
    </cfRule>
    <cfRule type="containsErrors" dxfId="9" priority="22">
      <formula>ISERROR(N53)</formula>
    </cfRule>
    <cfRule type="containsText" dxfId="8" priority="26" operator="containsText" text="Note">
      <formula>NOT(ISERROR(SEARCH("Note",N53)))</formula>
    </cfRule>
    <cfRule type="cellIs" dxfId="7" priority="27" operator="equal">
      <formula>0</formula>
    </cfRule>
    <cfRule type="containsErrors" dxfId="6" priority="28">
      <formula>ISERROR(N53)</formula>
    </cfRule>
  </conditionalFormatting>
  <conditionalFormatting sqref="N55">
    <cfRule type="containsText" dxfId="5" priority="17" operator="containsText" text="Note">
      <formula>NOT(ISERROR(SEARCH("Note",N55)))</formula>
    </cfRule>
    <cfRule type="cellIs" dxfId="4" priority="18" operator="equal">
      <formula>0</formula>
    </cfRule>
    <cfRule type="containsErrors" dxfId="3" priority="19">
      <formula>ISERROR(N55)</formula>
    </cfRule>
    <cfRule type="containsText" dxfId="2" priority="23" operator="containsText" text="Note">
      <formula>NOT(ISERROR(SEARCH("Note",N55)))</formula>
    </cfRule>
    <cfRule type="cellIs" dxfId="1" priority="24" operator="equal">
      <formula>0</formula>
    </cfRule>
    <cfRule type="containsErrors" dxfId="0" priority="25">
      <formula>ISERROR(N55)</formula>
    </cfRule>
  </conditionalFormatting>
  <hyperlinks>
    <hyperlink ref="B73:N73" r:id="rId1" display="If you have any queries about your course, please contact Curtin Connect." xr:uid="{0C1ED40F-D3E9-497E-B3F4-2B4AF7367B10}"/>
  </hyperlinks>
  <pageMargins left="0.39370078740157483" right="0.39370078740157483" top="0.31496062992125984" bottom="0.19685039370078741" header="0.19685039370078741" footer="0.19685039370078741"/>
  <pageSetup paperSize="9" scale="55" fitToHeight="0"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989AA-C1E6-4B47-B4C6-86E34FE82CDB}">
  <dimension ref="A2:AA162"/>
  <sheetViews>
    <sheetView topLeftCell="A129" workbookViewId="0">
      <selection activeCell="H134" sqref="H134:I162"/>
    </sheetView>
  </sheetViews>
  <sheetFormatPr defaultRowHeight="14.5" x14ac:dyDescent="0.35"/>
  <cols>
    <col min="3" max="3" width="7.7265625" customWidth="1"/>
    <col min="4" max="4" width="7.54296875" customWidth="1"/>
    <col min="5" max="5" width="6.7265625" customWidth="1"/>
    <col min="6" max="6" width="9.7265625" bestFit="1" customWidth="1"/>
    <col min="7" max="7" width="9.26953125" customWidth="1"/>
    <col min="8" max="8" width="9.7265625" customWidth="1"/>
    <col min="9" max="9" width="35.7265625" customWidth="1"/>
    <col min="10" max="10" width="12.26953125" customWidth="1"/>
    <col min="11" max="11" width="7.453125" customWidth="1"/>
    <col min="12" max="12" width="8" customWidth="1"/>
    <col min="13" max="13" width="11.26953125" bestFit="1" customWidth="1"/>
    <col min="14" max="14" width="10" customWidth="1"/>
    <col min="15" max="15" width="10.54296875" customWidth="1"/>
    <col min="16" max="16" width="29.7265625" bestFit="1" customWidth="1"/>
    <col min="17" max="17" width="13" customWidth="1"/>
    <col min="18" max="18" width="45.7265625" customWidth="1"/>
    <col min="19" max="20" width="30.7265625" customWidth="1"/>
  </cols>
  <sheetData>
    <row r="2" spans="1:20" ht="15" x14ac:dyDescent="0.4">
      <c r="M2" s="192" t="s">
        <v>157</v>
      </c>
      <c r="R2" s="193" t="s">
        <v>158</v>
      </c>
    </row>
    <row r="3" spans="1:20" x14ac:dyDescent="0.35">
      <c r="B3" s="188"/>
      <c r="C3" s="189"/>
      <c r="D3" s="190" t="s">
        <v>159</v>
      </c>
      <c r="E3" t="s">
        <v>160</v>
      </c>
      <c r="M3" s="60" t="s">
        <v>161</v>
      </c>
      <c r="O3" t="s">
        <v>162</v>
      </c>
      <c r="R3" t="s">
        <v>163</v>
      </c>
      <c r="S3" t="s">
        <v>164</v>
      </c>
      <c r="T3" t="s">
        <v>165</v>
      </c>
    </row>
    <row r="4" spans="1:20" x14ac:dyDescent="0.35">
      <c r="B4" s="191"/>
      <c r="C4" s="189"/>
      <c r="D4" s="190" t="s">
        <v>6</v>
      </c>
      <c r="E4" t="s">
        <v>166</v>
      </c>
      <c r="M4" t="s">
        <v>167</v>
      </c>
      <c r="O4" t="s">
        <v>168</v>
      </c>
      <c r="R4" t="s">
        <v>169</v>
      </c>
      <c r="S4" t="s">
        <v>170</v>
      </c>
      <c r="T4" t="s">
        <v>171</v>
      </c>
    </row>
    <row r="5" spans="1:20" ht="29" x14ac:dyDescent="0.35">
      <c r="B5" s="191"/>
      <c r="C5" s="189"/>
      <c r="D5" s="190"/>
      <c r="M5" s="60" t="s">
        <v>172</v>
      </c>
      <c r="O5" t="s">
        <v>173</v>
      </c>
      <c r="R5" s="640" t="s">
        <v>174</v>
      </c>
      <c r="S5" t="s">
        <v>175</v>
      </c>
      <c r="T5" t="s">
        <v>176</v>
      </c>
    </row>
    <row r="6" spans="1:20" ht="19.5" customHeight="1" x14ac:dyDescent="0.35">
      <c r="B6" s="191"/>
      <c r="C6" s="189"/>
      <c r="D6" s="190"/>
      <c r="R6" s="640" t="s">
        <v>7</v>
      </c>
      <c r="S6" t="s">
        <v>177</v>
      </c>
      <c r="T6" t="s">
        <v>178</v>
      </c>
    </row>
    <row r="8" spans="1:20" s="2" customFormat="1" ht="12" x14ac:dyDescent="0.3">
      <c r="C8" s="3">
        <v>1</v>
      </c>
      <c r="D8" s="3">
        <v>2</v>
      </c>
      <c r="E8" s="3">
        <v>3</v>
      </c>
      <c r="F8" s="3">
        <v>4</v>
      </c>
      <c r="G8" s="3">
        <v>5</v>
      </c>
      <c r="H8" s="3">
        <v>6</v>
      </c>
      <c r="I8" s="3">
        <v>7</v>
      </c>
      <c r="J8" s="3">
        <v>8</v>
      </c>
      <c r="K8" s="3">
        <v>9</v>
      </c>
      <c r="L8" s="3">
        <v>10</v>
      </c>
      <c r="M8" s="3">
        <v>11</v>
      </c>
      <c r="N8" s="3">
        <v>12</v>
      </c>
      <c r="O8" s="3">
        <v>13</v>
      </c>
      <c r="P8" s="3">
        <v>14</v>
      </c>
      <c r="Q8" s="3">
        <v>15</v>
      </c>
      <c r="R8" s="3">
        <v>25</v>
      </c>
      <c r="S8" s="3">
        <v>26</v>
      </c>
      <c r="T8" s="3">
        <v>27</v>
      </c>
    </row>
    <row r="9" spans="1:20" s="2" customFormat="1" x14ac:dyDescent="0.35">
      <c r="A9" s="4"/>
      <c r="B9" s="5"/>
      <c r="C9" s="6" t="s">
        <v>179</v>
      </c>
      <c r="D9" s="7"/>
      <c r="E9" s="8"/>
      <c r="F9" s="9"/>
      <c r="G9" s="10"/>
      <c r="H9" s="11"/>
      <c r="I9" s="9"/>
      <c r="J9" s="10"/>
      <c r="K9" s="10"/>
      <c r="L9" s="10"/>
      <c r="M9" s="9"/>
      <c r="N9" s="10"/>
      <c r="O9" s="11"/>
      <c r="P9" s="9"/>
      <c r="Q9" s="10"/>
      <c r="R9" s="12"/>
      <c r="S9" s="12"/>
      <c r="T9" s="12"/>
    </row>
    <row r="10" spans="1:20" s="2" customFormat="1" ht="13" x14ac:dyDescent="0.3">
      <c r="A10" s="13"/>
      <c r="B10" s="14"/>
      <c r="C10" s="15"/>
      <c r="D10" s="16"/>
      <c r="E10" s="17"/>
      <c r="F10" s="18"/>
      <c r="G10" s="16"/>
      <c r="H10" s="17"/>
      <c r="I10" s="18" t="s">
        <v>180</v>
      </c>
      <c r="J10" s="19">
        <f>SUM(J18:J40,J42:J44,J46)</f>
        <v>750</v>
      </c>
      <c r="K10" s="20"/>
      <c r="L10" s="16"/>
      <c r="M10" s="18"/>
      <c r="N10" s="16"/>
      <c r="O10" s="21"/>
      <c r="P10" s="18" t="s">
        <v>180</v>
      </c>
      <c r="Q10" s="19">
        <f>SUM(Q18:Q40,Q42:Q44,Q46)</f>
        <v>750</v>
      </c>
      <c r="R10" s="22"/>
    </row>
    <row r="11" spans="1:20" s="2" customFormat="1" ht="13" x14ac:dyDescent="0.3">
      <c r="A11" s="13"/>
      <c r="B11" s="14"/>
      <c r="C11" s="24"/>
      <c r="D11" s="16"/>
      <c r="E11" s="17"/>
      <c r="F11" s="18"/>
      <c r="G11" s="16"/>
      <c r="H11" s="17"/>
      <c r="I11" s="27" t="s">
        <v>181</v>
      </c>
      <c r="J11" s="28">
        <f>SUM(J41,J45)</f>
        <v>50</v>
      </c>
      <c r="K11" s="25"/>
      <c r="L11" s="16"/>
      <c r="M11" s="18"/>
      <c r="N11" s="16"/>
      <c r="O11" s="21"/>
      <c r="P11" s="27" t="s">
        <v>181</v>
      </c>
      <c r="Q11" s="28">
        <f>SUM(Q41,Q45)</f>
        <v>50</v>
      </c>
      <c r="R11" s="26"/>
    </row>
    <row r="12" spans="1:20" s="2" customFormat="1" ht="13" x14ac:dyDescent="0.3">
      <c r="C12" s="24"/>
      <c r="D12" s="16"/>
      <c r="E12" s="17"/>
      <c r="F12" s="18"/>
      <c r="G12" s="16"/>
      <c r="H12" s="17"/>
      <c r="I12" s="30" t="s">
        <v>182</v>
      </c>
      <c r="J12" s="485">
        <f>SUM(J10:J11)</f>
        <v>800</v>
      </c>
      <c r="K12" s="25"/>
      <c r="L12" s="16"/>
      <c r="M12" s="18"/>
      <c r="N12" s="16"/>
      <c r="O12" s="21"/>
      <c r="P12" s="30" t="s">
        <v>182</v>
      </c>
      <c r="Q12" s="31">
        <f>SUM(Q10:Q11)</f>
        <v>800</v>
      </c>
      <c r="R12" s="15"/>
      <c r="S12" s="13"/>
      <c r="T12" s="13"/>
    </row>
    <row r="13" spans="1:20" s="2" customFormat="1" x14ac:dyDescent="0.35">
      <c r="A13" s="32"/>
      <c r="B13" s="32"/>
      <c r="C13" s="33"/>
      <c r="D13" s="23"/>
      <c r="E13" s="29"/>
      <c r="F13" s="34"/>
      <c r="G13" s="35"/>
      <c r="H13" s="29"/>
      <c r="I13" s="23"/>
      <c r="J13" s="29"/>
      <c r="K13" s="36"/>
      <c r="L13" s="37"/>
      <c r="M13" s="23"/>
      <c r="N13" s="38"/>
      <c r="O13" s="23"/>
      <c r="P13" s="37"/>
      <c r="Q13" s="38"/>
      <c r="R13" s="36"/>
      <c r="S13" s="37"/>
      <c r="T13" s="37"/>
    </row>
    <row r="14" spans="1:20" ht="15" customHeight="1" x14ac:dyDescent="0.35">
      <c r="B14" s="40"/>
      <c r="C14" s="41"/>
      <c r="D14" s="40"/>
      <c r="E14" s="40"/>
      <c r="F14" s="40"/>
      <c r="G14" s="40"/>
      <c r="I14" s="42"/>
      <c r="J14" s="42"/>
      <c r="K14" s="486"/>
      <c r="L14" s="42"/>
      <c r="M14" s="40"/>
      <c r="N14" s="40"/>
      <c r="O14" s="43"/>
      <c r="P14" s="44"/>
      <c r="Q14" s="44"/>
      <c r="R14" s="45"/>
    </row>
    <row r="15" spans="1:20" x14ac:dyDescent="0.35">
      <c r="B15" s="40"/>
      <c r="C15" s="46"/>
      <c r="D15" s="40"/>
      <c r="E15" s="40"/>
      <c r="F15" s="40"/>
      <c r="G15" s="40"/>
      <c r="I15" s="42"/>
      <c r="J15" s="42"/>
      <c r="K15" s="487"/>
      <c r="L15" s="42"/>
      <c r="M15" s="40"/>
      <c r="N15" s="40"/>
      <c r="O15" s="43"/>
      <c r="P15" s="44"/>
      <c r="Q15" s="44"/>
      <c r="R15" s="47"/>
    </row>
    <row r="16" spans="1:20" s="50" customFormat="1" x14ac:dyDescent="0.35">
      <c r="A16" s="48" t="s">
        <v>183</v>
      </c>
      <c r="B16" s="49"/>
      <c r="C16" s="116" t="s">
        <v>184</v>
      </c>
      <c r="D16" s="117" t="s">
        <v>185</v>
      </c>
      <c r="E16" s="117"/>
      <c r="F16" s="117"/>
      <c r="G16" s="118"/>
      <c r="H16" s="118"/>
      <c r="I16" s="118"/>
      <c r="J16" s="49"/>
      <c r="K16" s="119">
        <v>2026</v>
      </c>
      <c r="L16" s="117" t="s">
        <v>186</v>
      </c>
      <c r="M16" s="117"/>
      <c r="N16" s="49"/>
      <c r="O16" s="118"/>
      <c r="P16" s="118"/>
      <c r="Q16" s="49"/>
      <c r="R16" s="186"/>
      <c r="S16" s="118"/>
      <c r="T16" s="118"/>
    </row>
    <row r="17" spans="1:27" s="51" customFormat="1" ht="23" x14ac:dyDescent="0.25">
      <c r="B17" s="57" t="s">
        <v>187</v>
      </c>
      <c r="C17" s="537" t="s">
        <v>188</v>
      </c>
      <c r="D17" s="538" t="s">
        <v>189</v>
      </c>
      <c r="E17" s="539" t="s">
        <v>190</v>
      </c>
      <c r="F17" s="540" t="s">
        <v>191</v>
      </c>
      <c r="G17" s="541" t="s">
        <v>192</v>
      </c>
      <c r="H17" s="542" t="s">
        <v>193</v>
      </c>
      <c r="I17" s="543" t="s">
        <v>194</v>
      </c>
      <c r="J17" s="544" t="s">
        <v>195</v>
      </c>
      <c r="K17" s="545" t="s">
        <v>196</v>
      </c>
      <c r="L17" s="537" t="s">
        <v>197</v>
      </c>
      <c r="M17" s="540" t="s">
        <v>198</v>
      </c>
      <c r="N17" s="541" t="s">
        <v>199</v>
      </c>
      <c r="O17" s="542" t="s">
        <v>200</v>
      </c>
      <c r="P17" s="546" t="s">
        <v>201</v>
      </c>
      <c r="Q17" s="547" t="s">
        <v>202</v>
      </c>
      <c r="R17" s="548" t="s">
        <v>203</v>
      </c>
      <c r="S17" s="548" t="s">
        <v>204</v>
      </c>
      <c r="T17" s="548" t="s">
        <v>205</v>
      </c>
      <c r="U17" s="120"/>
      <c r="V17" s="121" t="s">
        <v>206</v>
      </c>
      <c r="W17" s="122" t="s">
        <v>207</v>
      </c>
      <c r="AA17" s="229"/>
    </row>
    <row r="18" spans="1:27" ht="15" customHeight="1" x14ac:dyDescent="0.35">
      <c r="A18">
        <v>1</v>
      </c>
      <c r="B18" s="535" t="str">
        <f>E18&amp;"."&amp;A18</f>
        <v>1.1</v>
      </c>
      <c r="C18" s="124">
        <v>1.1000000000000001</v>
      </c>
      <c r="D18" s="20">
        <v>1</v>
      </c>
      <c r="E18" s="533">
        <v>1</v>
      </c>
      <c r="F18" s="365" t="s">
        <v>208</v>
      </c>
      <c r="G18" s="319">
        <v>1</v>
      </c>
      <c r="H18" s="114" t="s">
        <v>209</v>
      </c>
      <c r="I18" s="114"/>
      <c r="J18" s="363">
        <v>25</v>
      </c>
      <c r="K18" s="181">
        <v>1</v>
      </c>
      <c r="L18" s="115">
        <v>1</v>
      </c>
      <c r="M18" s="376" t="s">
        <v>210</v>
      </c>
      <c r="N18" s="374">
        <v>1</v>
      </c>
      <c r="O18" s="125" t="s">
        <v>61</v>
      </c>
      <c r="P18" s="125"/>
      <c r="Q18" s="363">
        <v>25</v>
      </c>
      <c r="R18" s="196" t="s">
        <v>211</v>
      </c>
      <c r="S18" s="123"/>
      <c r="T18" s="123"/>
      <c r="U18" s="123"/>
      <c r="V18" s="123"/>
      <c r="W18" s="123"/>
      <c r="AA18" s="249" t="s">
        <v>212</v>
      </c>
    </row>
    <row r="19" spans="1:27" ht="16" x14ac:dyDescent="0.35">
      <c r="A19">
        <v>2</v>
      </c>
      <c r="B19" s="536" t="str">
        <f t="shared" ref="B19:B46" si="0">E19&amp;"."&amp;A19</f>
        <v>1.2</v>
      </c>
      <c r="C19" s="17">
        <v>1.2</v>
      </c>
      <c r="D19" s="25">
        <v>1</v>
      </c>
      <c r="E19" s="178">
        <v>1</v>
      </c>
      <c r="F19" s="366" t="s">
        <v>213</v>
      </c>
      <c r="G19" s="321">
        <v>1</v>
      </c>
      <c r="H19" s="113" t="s">
        <v>55</v>
      </c>
      <c r="I19" s="126"/>
      <c r="J19" s="169">
        <v>25</v>
      </c>
      <c r="K19" s="102">
        <v>1</v>
      </c>
      <c r="L19" s="97">
        <v>1</v>
      </c>
      <c r="M19" s="366" t="s">
        <v>213</v>
      </c>
      <c r="N19" s="321">
        <v>1</v>
      </c>
      <c r="O19" s="113" t="s">
        <v>55</v>
      </c>
      <c r="P19" s="126"/>
      <c r="Q19" s="169">
        <v>25</v>
      </c>
      <c r="R19" s="187"/>
      <c r="S19" s="2"/>
      <c r="T19" s="2"/>
      <c r="U19" s="2"/>
      <c r="V19" s="2"/>
      <c r="W19" s="2"/>
      <c r="AA19" s="229"/>
    </row>
    <row r="20" spans="1:27" ht="16" x14ac:dyDescent="0.35">
      <c r="A20">
        <v>3</v>
      </c>
      <c r="B20" s="536" t="str">
        <f t="shared" si="0"/>
        <v>1.3</v>
      </c>
      <c r="C20" s="17">
        <v>1.3</v>
      </c>
      <c r="D20" s="25">
        <v>1</v>
      </c>
      <c r="E20" s="178">
        <v>1</v>
      </c>
      <c r="F20" s="366" t="s">
        <v>214</v>
      </c>
      <c r="G20" s="321">
        <v>1</v>
      </c>
      <c r="H20" s="113" t="s">
        <v>51</v>
      </c>
      <c r="I20" s="126"/>
      <c r="J20" s="169">
        <v>25</v>
      </c>
      <c r="K20" s="102">
        <v>1</v>
      </c>
      <c r="L20" s="97">
        <v>1</v>
      </c>
      <c r="M20" s="366" t="s">
        <v>214</v>
      </c>
      <c r="N20" s="321">
        <v>1</v>
      </c>
      <c r="O20" s="113" t="s">
        <v>51</v>
      </c>
      <c r="P20" s="126"/>
      <c r="Q20" s="169">
        <v>25</v>
      </c>
      <c r="R20" s="187"/>
      <c r="S20" s="2"/>
      <c r="T20" s="2"/>
      <c r="U20" s="2"/>
      <c r="V20" s="2"/>
      <c r="W20" s="2"/>
      <c r="AA20" s="229"/>
    </row>
    <row r="21" spans="1:27" ht="16" x14ac:dyDescent="0.35">
      <c r="A21">
        <v>4</v>
      </c>
      <c r="B21" s="536" t="str">
        <f t="shared" si="0"/>
        <v>1.4</v>
      </c>
      <c r="C21" s="17">
        <v>1.4</v>
      </c>
      <c r="D21" s="25">
        <v>1</v>
      </c>
      <c r="E21" s="178">
        <v>1</v>
      </c>
      <c r="F21" s="367" t="s">
        <v>215</v>
      </c>
      <c r="G21" s="323">
        <v>1</v>
      </c>
      <c r="H21" s="112" t="s">
        <v>74</v>
      </c>
      <c r="I21" s="112"/>
      <c r="J21" s="169">
        <v>25</v>
      </c>
      <c r="K21" s="182">
        <v>1</v>
      </c>
      <c r="L21" s="128">
        <v>1</v>
      </c>
      <c r="M21" s="147" t="s">
        <v>216</v>
      </c>
      <c r="N21" s="375">
        <v>1</v>
      </c>
      <c r="O21" s="129" t="s">
        <v>76</v>
      </c>
      <c r="P21" s="129"/>
      <c r="Q21" s="169">
        <v>25</v>
      </c>
      <c r="R21" s="187" t="s">
        <v>217</v>
      </c>
      <c r="S21" s="2" t="s">
        <v>218</v>
      </c>
      <c r="T21" s="2"/>
      <c r="U21" s="2"/>
      <c r="V21" s="2"/>
      <c r="W21" s="2"/>
      <c r="AA21" s="229"/>
    </row>
    <row r="22" spans="1:27" ht="16" x14ac:dyDescent="0.35">
      <c r="A22">
        <v>5</v>
      </c>
      <c r="B22" s="536" t="str">
        <f t="shared" si="0"/>
        <v>1.5</v>
      </c>
      <c r="C22" s="17">
        <v>1.5</v>
      </c>
      <c r="D22" s="25">
        <v>2</v>
      </c>
      <c r="E22" s="178">
        <v>1</v>
      </c>
      <c r="F22" s="488" t="s">
        <v>219</v>
      </c>
      <c r="G22" s="489">
        <v>1</v>
      </c>
      <c r="H22" s="491" t="s">
        <v>65</v>
      </c>
      <c r="I22" s="491"/>
      <c r="J22" s="169">
        <v>25</v>
      </c>
      <c r="K22" s="183">
        <v>2</v>
      </c>
      <c r="L22" s="94">
        <v>1</v>
      </c>
      <c r="M22" s="488" t="s">
        <v>220</v>
      </c>
      <c r="N22" s="489">
        <v>1</v>
      </c>
      <c r="O22" s="491" t="s">
        <v>65</v>
      </c>
      <c r="P22" s="491"/>
      <c r="Q22" s="169">
        <v>25</v>
      </c>
      <c r="R22" s="187" t="s">
        <v>221</v>
      </c>
      <c r="S22" s="2"/>
      <c r="T22" s="2"/>
      <c r="U22" s="2"/>
      <c r="V22" s="2"/>
      <c r="W22" s="2"/>
      <c r="AA22" s="229"/>
    </row>
    <row r="23" spans="1:27" ht="16" x14ac:dyDescent="0.35">
      <c r="A23">
        <v>6</v>
      </c>
      <c r="B23" s="536" t="str">
        <f t="shared" si="0"/>
        <v>1.6</v>
      </c>
      <c r="C23" s="17">
        <v>1.6</v>
      </c>
      <c r="D23" s="25">
        <v>2</v>
      </c>
      <c r="E23" s="178">
        <v>1</v>
      </c>
      <c r="F23" s="488" t="s">
        <v>222</v>
      </c>
      <c r="G23" s="489">
        <v>1</v>
      </c>
      <c r="H23" s="491" t="s">
        <v>68</v>
      </c>
      <c r="I23" s="491"/>
      <c r="J23" s="171">
        <v>25</v>
      </c>
      <c r="K23" s="183">
        <v>2</v>
      </c>
      <c r="L23" s="94">
        <v>1</v>
      </c>
      <c r="M23" s="488" t="s">
        <v>222</v>
      </c>
      <c r="N23" s="489">
        <v>1</v>
      </c>
      <c r="O23" s="491" t="s">
        <v>68</v>
      </c>
      <c r="P23" s="491"/>
      <c r="Q23" s="171">
        <v>25</v>
      </c>
      <c r="R23" s="187" t="s">
        <v>223</v>
      </c>
      <c r="S23" s="2"/>
      <c r="T23" s="2"/>
      <c r="U23" s="2"/>
      <c r="V23" s="2"/>
      <c r="W23" s="2"/>
      <c r="AA23" s="229"/>
    </row>
    <row r="24" spans="1:27" ht="16" x14ac:dyDescent="0.35">
      <c r="A24">
        <v>7</v>
      </c>
      <c r="B24" s="536" t="str">
        <f t="shared" si="0"/>
        <v>1.7</v>
      </c>
      <c r="C24" s="17">
        <v>1.7</v>
      </c>
      <c r="D24" s="25">
        <v>2</v>
      </c>
      <c r="E24" s="178">
        <v>1</v>
      </c>
      <c r="F24" s="366" t="s">
        <v>224</v>
      </c>
      <c r="G24" s="321">
        <v>1</v>
      </c>
      <c r="H24" s="113" t="s">
        <v>79</v>
      </c>
      <c r="I24" s="126"/>
      <c r="J24" s="169">
        <v>25</v>
      </c>
      <c r="K24" s="102">
        <v>2</v>
      </c>
      <c r="L24" s="97">
        <v>1</v>
      </c>
      <c r="M24" s="369" t="s">
        <v>224</v>
      </c>
      <c r="N24" s="159">
        <v>1</v>
      </c>
      <c r="O24" s="104" t="s">
        <v>79</v>
      </c>
      <c r="P24" s="39"/>
      <c r="Q24" s="169">
        <v>25</v>
      </c>
      <c r="R24" s="187" t="s">
        <v>225</v>
      </c>
      <c r="S24" s="2"/>
      <c r="T24" s="2"/>
      <c r="U24" s="2"/>
      <c r="V24" s="2"/>
      <c r="W24" s="2"/>
      <c r="AA24" s="229"/>
    </row>
    <row r="25" spans="1:27" ht="16" x14ac:dyDescent="0.35">
      <c r="A25">
        <v>8</v>
      </c>
      <c r="B25" s="536" t="str">
        <f t="shared" si="0"/>
        <v>1.8</v>
      </c>
      <c r="C25" s="17">
        <v>1.8</v>
      </c>
      <c r="D25" s="25">
        <v>2</v>
      </c>
      <c r="E25" s="178">
        <v>1</v>
      </c>
      <c r="F25" s="366" t="s">
        <v>226</v>
      </c>
      <c r="G25" s="321">
        <v>1</v>
      </c>
      <c r="H25" s="113" t="s">
        <v>71</v>
      </c>
      <c r="I25" s="126"/>
      <c r="J25" s="169">
        <v>25</v>
      </c>
      <c r="K25" s="102">
        <v>2</v>
      </c>
      <c r="L25" s="97">
        <v>1</v>
      </c>
      <c r="M25" s="366" t="s">
        <v>226</v>
      </c>
      <c r="N25" s="321">
        <v>1</v>
      </c>
      <c r="O25" s="113" t="s">
        <v>71</v>
      </c>
      <c r="P25" s="126"/>
      <c r="Q25" s="169">
        <v>25</v>
      </c>
      <c r="R25" s="187"/>
      <c r="S25" s="2"/>
      <c r="T25" s="2"/>
      <c r="U25" s="2"/>
      <c r="V25" s="2"/>
      <c r="W25" s="2"/>
      <c r="AA25" s="229"/>
    </row>
    <row r="26" spans="1:27" x14ac:dyDescent="0.35">
      <c r="A26">
        <v>1</v>
      </c>
      <c r="B26" s="536" t="str">
        <f t="shared" si="0"/>
        <v>2.1</v>
      </c>
      <c r="C26" s="17">
        <v>2.1</v>
      </c>
      <c r="D26" s="25">
        <v>3</v>
      </c>
      <c r="E26" s="178">
        <v>2</v>
      </c>
      <c r="F26" s="367" t="s">
        <v>227</v>
      </c>
      <c r="G26" s="323">
        <v>1</v>
      </c>
      <c r="H26" s="112" t="s">
        <v>82</v>
      </c>
      <c r="I26" s="112"/>
      <c r="J26" s="169">
        <v>25</v>
      </c>
      <c r="K26" s="182">
        <v>5</v>
      </c>
      <c r="L26" s="128">
        <v>3</v>
      </c>
      <c r="M26" s="165" t="s">
        <v>228</v>
      </c>
      <c r="N26" s="176">
        <v>1</v>
      </c>
      <c r="O26" s="131" t="s">
        <v>84</v>
      </c>
      <c r="P26" s="131"/>
      <c r="Q26" s="169">
        <v>25</v>
      </c>
      <c r="R26" s="187" t="s">
        <v>229</v>
      </c>
      <c r="S26" s="2" t="s">
        <v>230</v>
      </c>
      <c r="T26" s="2"/>
      <c r="U26" s="2"/>
      <c r="V26" s="2"/>
      <c r="W26" s="2"/>
    </row>
    <row r="27" spans="1:27" x14ac:dyDescent="0.35">
      <c r="A27">
        <v>2</v>
      </c>
      <c r="B27" s="536" t="str">
        <f t="shared" si="0"/>
        <v>2.2</v>
      </c>
      <c r="C27" s="17">
        <v>2.2000000000000002</v>
      </c>
      <c r="D27" s="25">
        <v>3</v>
      </c>
      <c r="E27" s="178">
        <v>2</v>
      </c>
      <c r="F27" s="367" t="s">
        <v>231</v>
      </c>
      <c r="G27" s="323">
        <v>1</v>
      </c>
      <c r="H27" s="112" t="s">
        <v>88</v>
      </c>
      <c r="I27" s="112"/>
      <c r="J27" s="169">
        <v>25</v>
      </c>
      <c r="K27" s="182">
        <v>6</v>
      </c>
      <c r="L27" s="128">
        <v>3</v>
      </c>
      <c r="M27" s="147" t="s">
        <v>232</v>
      </c>
      <c r="N27" s="375">
        <v>1</v>
      </c>
      <c r="O27" s="701" t="s">
        <v>90</v>
      </c>
      <c r="P27" s="129"/>
      <c r="Q27" s="169">
        <v>25</v>
      </c>
      <c r="R27" s="187" t="s">
        <v>233</v>
      </c>
      <c r="S27" s="2" t="s">
        <v>218</v>
      </c>
      <c r="T27" s="2"/>
      <c r="U27" s="2"/>
      <c r="V27" s="2"/>
      <c r="W27" s="2"/>
    </row>
    <row r="28" spans="1:27" x14ac:dyDescent="0.35">
      <c r="A28">
        <v>3</v>
      </c>
      <c r="B28" s="536" t="str">
        <f t="shared" si="0"/>
        <v>2.3</v>
      </c>
      <c r="C28" s="17">
        <v>2.2999999999999998</v>
      </c>
      <c r="D28" s="25">
        <v>3</v>
      </c>
      <c r="E28" s="178">
        <v>2</v>
      </c>
      <c r="F28" s="368" t="s">
        <v>234</v>
      </c>
      <c r="G28" s="328">
        <v>1</v>
      </c>
      <c r="H28" s="137" t="s">
        <v>99</v>
      </c>
      <c r="I28" s="137"/>
      <c r="J28" s="169">
        <v>25</v>
      </c>
      <c r="K28" s="182">
        <v>5</v>
      </c>
      <c r="L28" s="128">
        <v>3</v>
      </c>
      <c r="M28" s="165" t="s">
        <v>235</v>
      </c>
      <c r="N28" s="176">
        <v>1</v>
      </c>
      <c r="O28" s="131" t="s">
        <v>99</v>
      </c>
      <c r="P28" s="131"/>
      <c r="Q28" s="169">
        <v>25</v>
      </c>
      <c r="R28" s="187" t="s">
        <v>236</v>
      </c>
      <c r="S28" s="51" t="s">
        <v>237</v>
      </c>
      <c r="T28" s="2"/>
      <c r="U28" s="2"/>
      <c r="V28" s="2"/>
      <c r="W28" s="2"/>
    </row>
    <row r="29" spans="1:27" x14ac:dyDescent="0.35">
      <c r="A29">
        <v>4</v>
      </c>
      <c r="B29" s="536" t="str">
        <f t="shared" si="0"/>
        <v>2.4</v>
      </c>
      <c r="C29" s="17">
        <v>2.4</v>
      </c>
      <c r="D29" s="25">
        <v>3</v>
      </c>
      <c r="E29" s="178">
        <v>2</v>
      </c>
      <c r="F29" s="368" t="s">
        <v>238</v>
      </c>
      <c r="G29" s="328">
        <v>1</v>
      </c>
      <c r="H29" s="137" t="s">
        <v>103</v>
      </c>
      <c r="I29" s="137"/>
      <c r="J29" s="169">
        <v>25</v>
      </c>
      <c r="K29" s="182">
        <v>6</v>
      </c>
      <c r="L29" s="128">
        <v>3</v>
      </c>
      <c r="M29" s="165" t="s">
        <v>239</v>
      </c>
      <c r="N29" s="176">
        <v>1</v>
      </c>
      <c r="O29" s="131" t="s">
        <v>240</v>
      </c>
      <c r="P29" s="131"/>
      <c r="Q29" s="169">
        <v>25</v>
      </c>
      <c r="R29" s="187" t="s">
        <v>241</v>
      </c>
      <c r="S29" s="51" t="s">
        <v>237</v>
      </c>
      <c r="T29" s="2"/>
      <c r="U29" s="2"/>
      <c r="V29" s="2"/>
      <c r="W29" s="2"/>
    </row>
    <row r="30" spans="1:27" x14ac:dyDescent="0.35">
      <c r="A30">
        <v>5</v>
      </c>
      <c r="B30" s="536" t="str">
        <f t="shared" si="0"/>
        <v>2.5</v>
      </c>
      <c r="C30" s="17">
        <v>2.5</v>
      </c>
      <c r="D30" s="25">
        <v>4</v>
      </c>
      <c r="E30" s="178">
        <v>2</v>
      </c>
      <c r="F30" s="493" t="s">
        <v>242</v>
      </c>
      <c r="G30" s="494">
        <v>2</v>
      </c>
      <c r="H30" s="495" t="s">
        <v>93</v>
      </c>
      <c r="I30" s="495"/>
      <c r="J30" s="169">
        <v>25</v>
      </c>
      <c r="K30" s="102">
        <v>4</v>
      </c>
      <c r="L30" s="97">
        <v>2</v>
      </c>
      <c r="M30" s="493" t="s">
        <v>242</v>
      </c>
      <c r="N30" s="494">
        <v>2</v>
      </c>
      <c r="O30" s="495" t="s">
        <v>93</v>
      </c>
      <c r="P30" s="495"/>
      <c r="Q30" s="169">
        <v>25</v>
      </c>
      <c r="R30" s="187"/>
      <c r="S30" s="2"/>
      <c r="T30" s="2"/>
      <c r="U30" s="2"/>
      <c r="V30" s="2"/>
      <c r="W30" s="2"/>
    </row>
    <row r="31" spans="1:27" x14ac:dyDescent="0.35">
      <c r="A31">
        <v>6</v>
      </c>
      <c r="B31" s="536" t="str">
        <f t="shared" si="0"/>
        <v>2.6</v>
      </c>
      <c r="C31" s="17">
        <v>2.6</v>
      </c>
      <c r="D31" s="25">
        <v>4</v>
      </c>
      <c r="E31" s="178">
        <v>2</v>
      </c>
      <c r="F31" s="493" t="s">
        <v>243</v>
      </c>
      <c r="G31" s="494">
        <v>1</v>
      </c>
      <c r="H31" s="495" t="s">
        <v>96</v>
      </c>
      <c r="I31" s="495"/>
      <c r="J31" s="169">
        <v>25</v>
      </c>
      <c r="K31" s="102">
        <v>4</v>
      </c>
      <c r="L31" s="97">
        <v>2</v>
      </c>
      <c r="M31" s="493" t="s">
        <v>243</v>
      </c>
      <c r="N31" s="494">
        <v>1</v>
      </c>
      <c r="O31" s="495" t="s">
        <v>96</v>
      </c>
      <c r="P31" s="495"/>
      <c r="Q31" s="169">
        <v>25</v>
      </c>
      <c r="R31" s="187"/>
      <c r="S31" s="2"/>
      <c r="T31" s="2"/>
      <c r="U31" s="2"/>
      <c r="V31" s="2"/>
      <c r="W31" s="2"/>
    </row>
    <row r="32" spans="1:27" x14ac:dyDescent="0.35">
      <c r="A32">
        <v>7</v>
      </c>
      <c r="B32" s="536" t="str">
        <f t="shared" si="0"/>
        <v>2.7</v>
      </c>
      <c r="C32" s="17">
        <v>2.7</v>
      </c>
      <c r="D32" s="25">
        <v>4</v>
      </c>
      <c r="E32" s="178">
        <v>2</v>
      </c>
      <c r="F32" s="493" t="s">
        <v>244</v>
      </c>
      <c r="G32" s="494">
        <v>1</v>
      </c>
      <c r="H32" s="495" t="s">
        <v>112</v>
      </c>
      <c r="I32" s="495"/>
      <c r="J32" s="169">
        <v>25</v>
      </c>
      <c r="K32" s="102">
        <v>4</v>
      </c>
      <c r="L32" s="97">
        <v>2</v>
      </c>
      <c r="M32" s="493" t="s">
        <v>244</v>
      </c>
      <c r="N32" s="494">
        <v>1</v>
      </c>
      <c r="O32" s="495" t="s">
        <v>112</v>
      </c>
      <c r="P32" s="495"/>
      <c r="Q32" s="169">
        <v>25</v>
      </c>
      <c r="R32" s="187" t="s">
        <v>245</v>
      </c>
      <c r="S32" s="156" t="s">
        <v>246</v>
      </c>
      <c r="T32" s="2"/>
      <c r="U32" s="2"/>
      <c r="V32" s="2"/>
      <c r="W32" s="2"/>
    </row>
    <row r="33" spans="1:20" x14ac:dyDescent="0.35">
      <c r="A33">
        <v>8</v>
      </c>
      <c r="B33" s="536" t="str">
        <f t="shared" si="0"/>
        <v>2.8</v>
      </c>
      <c r="C33" s="17">
        <v>2.8</v>
      </c>
      <c r="D33" s="25">
        <v>4</v>
      </c>
      <c r="E33" s="178">
        <v>2</v>
      </c>
      <c r="F33" s="496" t="s">
        <v>247</v>
      </c>
      <c r="G33" s="497">
        <v>1</v>
      </c>
      <c r="H33" s="498" t="s">
        <v>108</v>
      </c>
      <c r="I33" s="498"/>
      <c r="J33" s="169">
        <v>25</v>
      </c>
      <c r="K33" s="102">
        <v>4</v>
      </c>
      <c r="L33" s="97">
        <v>2</v>
      </c>
      <c r="M33" s="369" t="s">
        <v>247</v>
      </c>
      <c r="N33" s="159">
        <v>1</v>
      </c>
      <c r="O33" s="104" t="s">
        <v>108</v>
      </c>
      <c r="P33" s="39"/>
      <c r="Q33" s="169">
        <v>25</v>
      </c>
      <c r="R33" s="187"/>
      <c r="S33" s="2"/>
      <c r="T33" s="2"/>
    </row>
    <row r="34" spans="1:20" x14ac:dyDescent="0.35">
      <c r="A34">
        <v>1</v>
      </c>
      <c r="B34" s="536" t="str">
        <f t="shared" si="0"/>
        <v>3.1</v>
      </c>
      <c r="C34" s="17">
        <v>3.1</v>
      </c>
      <c r="D34" s="25">
        <v>5</v>
      </c>
      <c r="E34" s="178">
        <v>3</v>
      </c>
      <c r="F34" s="370" t="s">
        <v>248</v>
      </c>
      <c r="G34" s="372">
        <v>1</v>
      </c>
      <c r="H34" s="292" t="s">
        <v>249</v>
      </c>
      <c r="I34" s="292"/>
      <c r="J34" s="169">
        <v>25</v>
      </c>
      <c r="K34" s="182">
        <v>3</v>
      </c>
      <c r="L34" s="128">
        <v>2</v>
      </c>
      <c r="M34" s="165" t="s">
        <v>250</v>
      </c>
      <c r="N34" s="176">
        <v>1</v>
      </c>
      <c r="O34" s="131" t="s">
        <v>251</v>
      </c>
      <c r="P34" s="131"/>
      <c r="Q34" s="169">
        <v>25</v>
      </c>
      <c r="R34" s="187" t="s">
        <v>252</v>
      </c>
      <c r="S34" s="51" t="s">
        <v>237</v>
      </c>
      <c r="T34" s="2"/>
    </row>
    <row r="35" spans="1:20" x14ac:dyDescent="0.35">
      <c r="A35">
        <v>2</v>
      </c>
      <c r="B35" s="536" t="str">
        <f t="shared" si="0"/>
        <v>3.2</v>
      </c>
      <c r="C35" s="17">
        <v>3.2</v>
      </c>
      <c r="D35" s="25">
        <v>5</v>
      </c>
      <c r="E35" s="178">
        <v>3</v>
      </c>
      <c r="F35" s="368" t="s">
        <v>253</v>
      </c>
      <c r="G35" s="328">
        <v>1</v>
      </c>
      <c r="H35" s="137" t="s">
        <v>115</v>
      </c>
      <c r="I35" s="137"/>
      <c r="J35" s="169">
        <v>25</v>
      </c>
      <c r="K35" s="182">
        <v>3</v>
      </c>
      <c r="L35" s="128">
        <v>2</v>
      </c>
      <c r="M35" s="165" t="s">
        <v>254</v>
      </c>
      <c r="N35" s="176">
        <v>1</v>
      </c>
      <c r="O35" s="131" t="s">
        <v>115</v>
      </c>
      <c r="P35" s="131"/>
      <c r="Q35" s="169">
        <v>25</v>
      </c>
      <c r="R35" s="187" t="s">
        <v>255</v>
      </c>
      <c r="S35" s="51" t="s">
        <v>237</v>
      </c>
      <c r="T35" s="2"/>
    </row>
    <row r="36" spans="1:20" x14ac:dyDescent="0.35">
      <c r="A36">
        <v>3</v>
      </c>
      <c r="B36" s="536" t="str">
        <f t="shared" si="0"/>
        <v>3.3</v>
      </c>
      <c r="C36" s="17">
        <v>3.3</v>
      </c>
      <c r="D36" s="25">
        <v>5</v>
      </c>
      <c r="E36" s="178">
        <v>3</v>
      </c>
      <c r="F36" s="366" t="s">
        <v>256</v>
      </c>
      <c r="G36" s="321">
        <v>1</v>
      </c>
      <c r="H36" s="113" t="s">
        <v>120</v>
      </c>
      <c r="I36" s="126"/>
      <c r="J36" s="169">
        <v>25</v>
      </c>
      <c r="K36" s="102">
        <v>5</v>
      </c>
      <c r="L36" s="97">
        <v>3</v>
      </c>
      <c r="M36" s="366" t="s">
        <v>256</v>
      </c>
      <c r="N36" s="321">
        <v>1</v>
      </c>
      <c r="O36" s="113" t="s">
        <v>120</v>
      </c>
      <c r="P36" s="126"/>
      <c r="Q36" s="169">
        <v>25</v>
      </c>
      <c r="R36" s="187" t="s">
        <v>257</v>
      </c>
      <c r="S36" s="2"/>
      <c r="T36" s="2"/>
    </row>
    <row r="37" spans="1:20" x14ac:dyDescent="0.35">
      <c r="A37">
        <v>4</v>
      </c>
      <c r="B37" s="536" t="str">
        <f t="shared" si="0"/>
        <v>3.4</v>
      </c>
      <c r="C37" s="17">
        <v>3.4</v>
      </c>
      <c r="D37" s="25">
        <v>5</v>
      </c>
      <c r="E37" s="178">
        <v>3</v>
      </c>
      <c r="F37" s="496" t="s">
        <v>258</v>
      </c>
      <c r="G37" s="497">
        <v>1</v>
      </c>
      <c r="H37" s="498" t="s">
        <v>137</v>
      </c>
      <c r="I37" s="498"/>
      <c r="J37" s="169">
        <v>25</v>
      </c>
      <c r="K37" s="184">
        <v>6</v>
      </c>
      <c r="L37" s="139">
        <v>3</v>
      </c>
      <c r="M37" s="496" t="s">
        <v>258</v>
      </c>
      <c r="N37" s="497">
        <v>1</v>
      </c>
      <c r="O37" s="498" t="s">
        <v>137</v>
      </c>
      <c r="P37" s="498"/>
      <c r="Q37" s="169">
        <v>25</v>
      </c>
      <c r="R37" s="187" t="s">
        <v>257</v>
      </c>
      <c r="S37" s="156" t="s">
        <v>259</v>
      </c>
      <c r="T37" s="2"/>
    </row>
    <row r="38" spans="1:20" x14ac:dyDescent="0.35">
      <c r="A38">
        <v>5</v>
      </c>
      <c r="B38" s="536" t="str">
        <f t="shared" si="0"/>
        <v>3.5</v>
      </c>
      <c r="C38" s="17">
        <v>3.5</v>
      </c>
      <c r="D38" s="25">
        <v>6</v>
      </c>
      <c r="E38" s="178">
        <v>3</v>
      </c>
      <c r="F38" s="368" t="s">
        <v>260</v>
      </c>
      <c r="G38" s="328">
        <v>1</v>
      </c>
      <c r="H38" s="137" t="s">
        <v>123</v>
      </c>
      <c r="I38" s="137"/>
      <c r="J38" s="169">
        <v>25</v>
      </c>
      <c r="K38" s="182">
        <v>3</v>
      </c>
      <c r="L38" s="128">
        <v>2</v>
      </c>
      <c r="M38" s="165" t="s">
        <v>261</v>
      </c>
      <c r="N38" s="176">
        <v>1</v>
      </c>
      <c r="O38" s="131" t="s">
        <v>125</v>
      </c>
      <c r="P38" s="131"/>
      <c r="Q38" s="169">
        <v>25</v>
      </c>
      <c r="R38" s="187" t="s">
        <v>262</v>
      </c>
      <c r="S38" s="2"/>
      <c r="T38" s="2"/>
    </row>
    <row r="39" spans="1:20" x14ac:dyDescent="0.35">
      <c r="A39">
        <v>6</v>
      </c>
      <c r="B39" s="536" t="str">
        <f t="shared" si="0"/>
        <v>3.6</v>
      </c>
      <c r="C39" s="17">
        <v>3.6</v>
      </c>
      <c r="D39" s="25">
        <v>6</v>
      </c>
      <c r="E39" s="178">
        <v>3</v>
      </c>
      <c r="F39" s="493" t="s">
        <v>263</v>
      </c>
      <c r="G39" s="494">
        <v>1</v>
      </c>
      <c r="H39" s="495" t="s">
        <v>144</v>
      </c>
      <c r="I39" s="495"/>
      <c r="J39" s="169">
        <v>25</v>
      </c>
      <c r="K39" s="102">
        <v>6</v>
      </c>
      <c r="L39" s="97">
        <v>3</v>
      </c>
      <c r="M39" s="369" t="s">
        <v>263</v>
      </c>
      <c r="N39" s="159">
        <v>1</v>
      </c>
      <c r="O39" s="104" t="s">
        <v>144</v>
      </c>
      <c r="P39" s="39"/>
      <c r="Q39" s="169">
        <v>25</v>
      </c>
      <c r="R39" s="187" t="s">
        <v>257</v>
      </c>
      <c r="S39" s="156" t="s">
        <v>259</v>
      </c>
      <c r="T39" s="2"/>
    </row>
    <row r="40" spans="1:20" x14ac:dyDescent="0.35">
      <c r="A40">
        <v>7</v>
      </c>
      <c r="B40" s="536" t="str">
        <f t="shared" si="0"/>
        <v>3.7</v>
      </c>
      <c r="C40" s="17">
        <v>3.7</v>
      </c>
      <c r="D40" s="25">
        <v>6</v>
      </c>
      <c r="E40" s="178">
        <v>3</v>
      </c>
      <c r="F40" s="499" t="s">
        <v>264</v>
      </c>
      <c r="G40" s="500">
        <v>1</v>
      </c>
      <c r="H40" s="142" t="s">
        <v>265</v>
      </c>
      <c r="I40" s="142"/>
      <c r="J40" s="169">
        <v>25</v>
      </c>
      <c r="K40" s="185">
        <v>5</v>
      </c>
      <c r="L40" s="133">
        <v>3</v>
      </c>
      <c r="M40" s="499" t="s">
        <v>266</v>
      </c>
      <c r="N40" s="500">
        <v>2</v>
      </c>
      <c r="O40" s="142" t="s">
        <v>267</v>
      </c>
      <c r="P40" s="142"/>
      <c r="Q40" s="169">
        <v>25</v>
      </c>
      <c r="R40" s="187" t="s">
        <v>268</v>
      </c>
      <c r="S40" s="2"/>
      <c r="T40" s="2"/>
    </row>
    <row r="41" spans="1:20" x14ac:dyDescent="0.35">
      <c r="A41">
        <v>8</v>
      </c>
      <c r="B41" s="536" t="str">
        <f t="shared" si="0"/>
        <v>3.8</v>
      </c>
      <c r="C41" s="293">
        <v>3.8</v>
      </c>
      <c r="D41" s="534">
        <v>6</v>
      </c>
      <c r="E41" s="484">
        <v>3</v>
      </c>
      <c r="F41" s="563" t="s">
        <v>269</v>
      </c>
      <c r="G41" s="502"/>
      <c r="H41" s="503" t="s">
        <v>270</v>
      </c>
      <c r="I41" s="504"/>
      <c r="J41" s="364">
        <v>25</v>
      </c>
      <c r="K41" s="297">
        <v>3</v>
      </c>
      <c r="L41" s="298">
        <v>2</v>
      </c>
      <c r="M41" s="501" t="s">
        <v>271</v>
      </c>
      <c r="N41" s="502"/>
      <c r="O41" s="503" t="s">
        <v>272</v>
      </c>
      <c r="P41" s="503"/>
      <c r="Q41" s="364">
        <v>25</v>
      </c>
      <c r="R41" s="187" t="s">
        <v>273</v>
      </c>
      <c r="S41" s="2"/>
      <c r="T41" s="2"/>
    </row>
    <row r="42" spans="1:20" x14ac:dyDescent="0.35">
      <c r="A42">
        <v>1</v>
      </c>
      <c r="B42" s="536" t="str">
        <f t="shared" si="0"/>
        <v>4.1</v>
      </c>
      <c r="C42" s="17">
        <v>4.0999999999999996</v>
      </c>
      <c r="D42" s="25">
        <v>7</v>
      </c>
      <c r="E42" s="178">
        <v>4</v>
      </c>
      <c r="F42" s="493" t="s">
        <v>274</v>
      </c>
      <c r="G42" s="494">
        <v>1</v>
      </c>
      <c r="H42" s="495" t="s">
        <v>150</v>
      </c>
      <c r="I42" s="495"/>
      <c r="J42" s="169">
        <v>25</v>
      </c>
      <c r="K42" s="102">
        <v>7</v>
      </c>
      <c r="L42" s="97">
        <v>4</v>
      </c>
      <c r="M42" s="493" t="s">
        <v>274</v>
      </c>
      <c r="N42" s="494">
        <v>1</v>
      </c>
      <c r="O42" s="495" t="s">
        <v>150</v>
      </c>
      <c r="P42" s="495"/>
      <c r="Q42" s="169">
        <v>25</v>
      </c>
      <c r="R42" s="187" t="s">
        <v>257</v>
      </c>
      <c r="S42" s="156" t="s">
        <v>259</v>
      </c>
      <c r="T42" s="2"/>
    </row>
    <row r="43" spans="1:20" x14ac:dyDescent="0.35">
      <c r="A43">
        <v>2</v>
      </c>
      <c r="B43" s="536" t="str">
        <f t="shared" si="0"/>
        <v>4.2</v>
      </c>
      <c r="C43" s="17">
        <v>4.2</v>
      </c>
      <c r="D43" s="25">
        <v>7</v>
      </c>
      <c r="E43" s="178">
        <v>4</v>
      </c>
      <c r="F43" s="369" t="s">
        <v>275</v>
      </c>
      <c r="G43" s="159">
        <v>1</v>
      </c>
      <c r="H43" s="104" t="s">
        <v>147</v>
      </c>
      <c r="I43" s="39"/>
      <c r="J43" s="169">
        <v>25</v>
      </c>
      <c r="K43" s="102">
        <v>7</v>
      </c>
      <c r="L43" s="97">
        <v>4</v>
      </c>
      <c r="M43" s="369" t="s">
        <v>275</v>
      </c>
      <c r="N43" s="159">
        <v>1</v>
      </c>
      <c r="O43" s="104" t="s">
        <v>147</v>
      </c>
      <c r="P43" s="39"/>
      <c r="Q43" s="169">
        <v>25</v>
      </c>
      <c r="R43" s="187"/>
      <c r="S43" s="2"/>
      <c r="T43" s="2"/>
    </row>
    <row r="44" spans="1:20" x14ac:dyDescent="0.35">
      <c r="A44">
        <v>3</v>
      </c>
      <c r="B44" s="536" t="str">
        <f t="shared" si="0"/>
        <v>4.3</v>
      </c>
      <c r="C44" s="17">
        <v>4.3</v>
      </c>
      <c r="D44" s="25">
        <v>7</v>
      </c>
      <c r="E44" s="178">
        <v>4</v>
      </c>
      <c r="F44" s="488" t="s">
        <v>276</v>
      </c>
      <c r="G44" s="489">
        <v>1</v>
      </c>
      <c r="H44" s="491" t="s">
        <v>153</v>
      </c>
      <c r="I44" s="491"/>
      <c r="J44" s="169">
        <v>25</v>
      </c>
      <c r="K44" s="102">
        <v>7</v>
      </c>
      <c r="L44" s="97">
        <v>4</v>
      </c>
      <c r="M44" s="488" t="s">
        <v>276</v>
      </c>
      <c r="N44" s="489">
        <v>1</v>
      </c>
      <c r="O44" s="491" t="s">
        <v>153</v>
      </c>
      <c r="P44" s="491"/>
      <c r="Q44" s="169">
        <v>25</v>
      </c>
      <c r="R44" s="187" t="s">
        <v>257</v>
      </c>
      <c r="S44" s="156" t="s">
        <v>259</v>
      </c>
      <c r="T44" s="2"/>
    </row>
    <row r="45" spans="1:20" x14ac:dyDescent="0.35">
      <c r="A45">
        <v>4</v>
      </c>
      <c r="B45" s="536" t="str">
        <f t="shared" si="0"/>
        <v>4.4</v>
      </c>
      <c r="C45" s="293">
        <v>4.4000000000000004</v>
      </c>
      <c r="D45" s="534">
        <v>7</v>
      </c>
      <c r="E45" s="484">
        <v>4</v>
      </c>
      <c r="F45" s="371" t="s">
        <v>277</v>
      </c>
      <c r="G45" s="373"/>
      <c r="H45" s="492" t="s">
        <v>278</v>
      </c>
      <c r="I45" s="296"/>
      <c r="J45" s="364">
        <v>25</v>
      </c>
      <c r="K45" s="299">
        <v>7</v>
      </c>
      <c r="L45" s="295">
        <v>4</v>
      </c>
      <c r="M45" s="371" t="s">
        <v>277</v>
      </c>
      <c r="N45" s="373"/>
      <c r="O45" s="492" t="s">
        <v>272</v>
      </c>
      <c r="P45" s="294" t="s">
        <v>272</v>
      </c>
      <c r="Q45" s="364">
        <v>25</v>
      </c>
      <c r="R45" s="187"/>
      <c r="S45" s="2"/>
      <c r="T45" s="2"/>
    </row>
    <row r="46" spans="1:20" x14ac:dyDescent="0.35">
      <c r="A46">
        <v>5</v>
      </c>
      <c r="B46" s="536" t="str">
        <f t="shared" si="0"/>
        <v>4.5</v>
      </c>
      <c r="C46" s="17">
        <v>4.5</v>
      </c>
      <c r="D46" s="25">
        <v>8</v>
      </c>
      <c r="E46" s="178">
        <v>4</v>
      </c>
      <c r="F46" s="366" t="s">
        <v>279</v>
      </c>
      <c r="G46" s="321">
        <v>1</v>
      </c>
      <c r="H46" s="113" t="s">
        <v>156</v>
      </c>
      <c r="I46" s="126"/>
      <c r="J46" s="169">
        <v>100</v>
      </c>
      <c r="K46" s="102">
        <v>8</v>
      </c>
      <c r="L46" s="97">
        <v>4</v>
      </c>
      <c r="M46" s="366" t="s">
        <v>279</v>
      </c>
      <c r="N46" s="321">
        <v>2</v>
      </c>
      <c r="O46" s="113" t="s">
        <v>280</v>
      </c>
      <c r="P46" s="126"/>
      <c r="Q46" s="169">
        <v>100</v>
      </c>
      <c r="R46" s="187" t="s">
        <v>281</v>
      </c>
      <c r="S46" s="156" t="s">
        <v>282</v>
      </c>
      <c r="T46" s="2"/>
    </row>
    <row r="49" spans="1:23" s="106" customFormat="1" ht="15" customHeight="1" x14ac:dyDescent="0.35">
      <c r="A49"/>
      <c r="B49" s="110"/>
      <c r="F49" s="107"/>
      <c r="G49" s="110"/>
      <c r="H49" s="110"/>
      <c r="I49" s="68" t="s">
        <v>283</v>
      </c>
    </row>
    <row r="50" spans="1:23" ht="15" customHeight="1" x14ac:dyDescent="0.35">
      <c r="A50" s="110"/>
      <c r="B50" s="110"/>
      <c r="E50" s="68"/>
      <c r="F50" s="100"/>
      <c r="G50" s="111"/>
      <c r="I50" s="68" t="s">
        <v>284</v>
      </c>
    </row>
    <row r="51" spans="1:23" s="50" customFormat="1" x14ac:dyDescent="0.35">
      <c r="A51" s="48" t="s">
        <v>285</v>
      </c>
      <c r="B51" s="49"/>
      <c r="C51" s="116" t="s">
        <v>286</v>
      </c>
      <c r="D51" s="117" t="s">
        <v>185</v>
      </c>
      <c r="E51" s="117"/>
      <c r="F51" s="117"/>
      <c r="G51" s="118"/>
      <c r="H51" s="118"/>
      <c r="I51" s="118"/>
      <c r="J51" s="49"/>
      <c r="K51" s="119">
        <v>2026</v>
      </c>
      <c r="L51" s="117" t="s">
        <v>186</v>
      </c>
      <c r="M51" s="117"/>
      <c r="N51" s="49"/>
      <c r="O51" s="118"/>
      <c r="P51" s="118"/>
      <c r="Q51" s="49"/>
      <c r="R51" s="186"/>
      <c r="S51" s="118"/>
      <c r="T51" s="118"/>
      <c r="U51" s="118"/>
      <c r="V51" s="118"/>
      <c r="W51" s="118"/>
    </row>
    <row r="52" spans="1:23" s="51" customFormat="1" ht="23" x14ac:dyDescent="0.25">
      <c r="B52" s="57" t="s">
        <v>187</v>
      </c>
      <c r="C52" s="537" t="s">
        <v>188</v>
      </c>
      <c r="D52" s="538" t="s">
        <v>189</v>
      </c>
      <c r="E52" s="539" t="s">
        <v>190</v>
      </c>
      <c r="F52" s="540" t="s">
        <v>191</v>
      </c>
      <c r="G52" s="541" t="s">
        <v>192</v>
      </c>
      <c r="H52" s="542" t="s">
        <v>193</v>
      </c>
      <c r="I52" s="543" t="s">
        <v>194</v>
      </c>
      <c r="J52" s="544" t="s">
        <v>195</v>
      </c>
      <c r="K52" s="545" t="s">
        <v>196</v>
      </c>
      <c r="L52" s="537" t="s">
        <v>197</v>
      </c>
      <c r="M52" s="540" t="s">
        <v>198</v>
      </c>
      <c r="N52" s="541" t="s">
        <v>199</v>
      </c>
      <c r="O52" s="542" t="s">
        <v>200</v>
      </c>
      <c r="P52" s="546" t="s">
        <v>201</v>
      </c>
      <c r="Q52" s="547" t="s">
        <v>202</v>
      </c>
      <c r="R52" s="548" t="s">
        <v>203</v>
      </c>
      <c r="S52" s="548" t="s">
        <v>204</v>
      </c>
      <c r="T52" s="548" t="s">
        <v>205</v>
      </c>
      <c r="U52" s="120"/>
      <c r="V52" s="121" t="s">
        <v>206</v>
      </c>
      <c r="W52" s="122" t="s">
        <v>207</v>
      </c>
    </row>
    <row r="53" spans="1:23" x14ac:dyDescent="0.35">
      <c r="A53">
        <v>1</v>
      </c>
      <c r="B53" s="535" t="str">
        <f>E53&amp;"."&amp;A53</f>
        <v>1.1</v>
      </c>
      <c r="C53" s="124">
        <v>1.1000000000000001</v>
      </c>
      <c r="D53" s="20">
        <v>1</v>
      </c>
      <c r="E53" s="533">
        <v>1</v>
      </c>
      <c r="F53" s="365" t="s">
        <v>208</v>
      </c>
      <c r="G53" s="319">
        <v>1</v>
      </c>
      <c r="H53" s="114" t="s">
        <v>209</v>
      </c>
      <c r="I53" s="114"/>
      <c r="J53" s="363">
        <v>25</v>
      </c>
      <c r="K53" s="181">
        <v>1</v>
      </c>
      <c r="L53" s="115">
        <v>1</v>
      </c>
      <c r="M53" s="376" t="s">
        <v>287</v>
      </c>
      <c r="N53" s="374">
        <v>1</v>
      </c>
      <c r="O53" s="125" t="s">
        <v>61</v>
      </c>
      <c r="P53" s="125"/>
      <c r="Q53" s="363">
        <v>25</v>
      </c>
      <c r="R53" s="567" t="s">
        <v>288</v>
      </c>
      <c r="S53" s="123"/>
      <c r="T53" s="123"/>
      <c r="U53" s="123"/>
      <c r="V53" s="123"/>
      <c r="W53" s="123"/>
    </row>
    <row r="54" spans="1:23" x14ac:dyDescent="0.35">
      <c r="A54">
        <v>2</v>
      </c>
      <c r="B54" s="536" t="str">
        <f t="shared" ref="B54:B81" si="1">E54&amp;"."&amp;A54</f>
        <v>1.2</v>
      </c>
      <c r="C54" s="17">
        <v>1.2</v>
      </c>
      <c r="D54" s="25">
        <v>1</v>
      </c>
      <c r="E54" s="178">
        <v>1</v>
      </c>
      <c r="F54" s="366" t="s">
        <v>213</v>
      </c>
      <c r="G54" s="321">
        <v>1</v>
      </c>
      <c r="H54" s="113" t="s">
        <v>55</v>
      </c>
      <c r="I54" s="126"/>
      <c r="J54" s="169">
        <v>25</v>
      </c>
      <c r="K54" s="25">
        <v>1</v>
      </c>
      <c r="L54" s="178">
        <v>1</v>
      </c>
      <c r="M54" s="366" t="s">
        <v>213</v>
      </c>
      <c r="N54" s="321">
        <v>1</v>
      </c>
      <c r="O54" s="113" t="s">
        <v>55</v>
      </c>
      <c r="P54" s="126"/>
      <c r="Q54" s="169">
        <v>25</v>
      </c>
      <c r="R54" s="187" t="s">
        <v>289</v>
      </c>
      <c r="S54" s="2"/>
      <c r="T54" s="2"/>
      <c r="U54" s="2"/>
      <c r="V54" s="2"/>
      <c r="W54" s="2"/>
    </row>
    <row r="55" spans="1:23" x14ac:dyDescent="0.35">
      <c r="A55">
        <v>3</v>
      </c>
      <c r="B55" s="536" t="str">
        <f t="shared" si="1"/>
        <v>1.3</v>
      </c>
      <c r="C55" s="17">
        <v>1.3</v>
      </c>
      <c r="D55" s="25">
        <v>1</v>
      </c>
      <c r="E55" s="178">
        <v>1</v>
      </c>
      <c r="F55" s="366" t="s">
        <v>214</v>
      </c>
      <c r="G55" s="321">
        <v>1</v>
      </c>
      <c r="H55" s="113" t="s">
        <v>51</v>
      </c>
      <c r="I55" s="126"/>
      <c r="J55" s="169">
        <v>25</v>
      </c>
      <c r="K55" s="25">
        <v>1</v>
      </c>
      <c r="L55" s="178">
        <v>1</v>
      </c>
      <c r="M55" s="366" t="s">
        <v>214</v>
      </c>
      <c r="N55" s="321">
        <v>1</v>
      </c>
      <c r="O55" s="113" t="s">
        <v>51</v>
      </c>
      <c r="P55" s="126"/>
      <c r="Q55" s="169">
        <v>25</v>
      </c>
      <c r="R55" s="187" t="s">
        <v>289</v>
      </c>
      <c r="S55" s="2"/>
      <c r="T55" s="2"/>
      <c r="U55" s="2"/>
      <c r="V55" s="2"/>
      <c r="W55" s="2"/>
    </row>
    <row r="56" spans="1:23" x14ac:dyDescent="0.35">
      <c r="A56">
        <v>4</v>
      </c>
      <c r="B56" s="536" t="str">
        <f t="shared" si="1"/>
        <v>1.4</v>
      </c>
      <c r="C56" s="17">
        <v>1.4</v>
      </c>
      <c r="D56" s="25">
        <v>1</v>
      </c>
      <c r="E56" s="178">
        <v>1</v>
      </c>
      <c r="F56" s="367" t="s">
        <v>215</v>
      </c>
      <c r="G56" s="323">
        <v>1</v>
      </c>
      <c r="H56" s="112" t="s">
        <v>74</v>
      </c>
      <c r="I56" s="112"/>
      <c r="J56" s="169">
        <v>25</v>
      </c>
      <c r="K56" s="25">
        <v>1</v>
      </c>
      <c r="L56" s="178">
        <v>1</v>
      </c>
      <c r="M56" s="367" t="s">
        <v>215</v>
      </c>
      <c r="N56" s="323">
        <v>1</v>
      </c>
      <c r="O56" s="112" t="s">
        <v>74</v>
      </c>
      <c r="P56" s="112"/>
      <c r="Q56" s="169">
        <v>25</v>
      </c>
      <c r="R56" s="368" t="s">
        <v>290</v>
      </c>
      <c r="S56" s="2" t="s">
        <v>218</v>
      </c>
      <c r="T56" s="2"/>
      <c r="U56" s="2"/>
      <c r="V56" s="2"/>
      <c r="W56" s="2"/>
    </row>
    <row r="57" spans="1:23" x14ac:dyDescent="0.35">
      <c r="A57">
        <v>5</v>
      </c>
      <c r="B57" s="536" t="str">
        <f t="shared" si="1"/>
        <v>1.5</v>
      </c>
      <c r="C57" s="17">
        <v>1.5</v>
      </c>
      <c r="D57" s="25">
        <v>2</v>
      </c>
      <c r="E57" s="178">
        <v>1</v>
      </c>
      <c r="F57" s="488" t="s">
        <v>219</v>
      </c>
      <c r="G57" s="489">
        <v>1</v>
      </c>
      <c r="H57" s="491" t="s">
        <v>65</v>
      </c>
      <c r="I57" s="491"/>
      <c r="J57" s="169">
        <v>25</v>
      </c>
      <c r="K57" s="25">
        <v>2</v>
      </c>
      <c r="L57" s="178">
        <v>1</v>
      </c>
      <c r="M57" s="488" t="s">
        <v>291</v>
      </c>
      <c r="N57" s="489">
        <v>1</v>
      </c>
      <c r="O57" s="491" t="s">
        <v>65</v>
      </c>
      <c r="P57" s="491"/>
      <c r="Q57" s="169">
        <v>25</v>
      </c>
      <c r="R57" s="368" t="s">
        <v>290</v>
      </c>
      <c r="S57" s="2"/>
      <c r="T57" s="2"/>
      <c r="U57" s="2"/>
      <c r="V57" s="2"/>
      <c r="W57" s="2"/>
    </row>
    <row r="58" spans="1:23" x14ac:dyDescent="0.35">
      <c r="A58">
        <v>6</v>
      </c>
      <c r="B58" s="536" t="str">
        <f t="shared" si="1"/>
        <v>1.6</v>
      </c>
      <c r="C58" s="17">
        <v>1.6</v>
      </c>
      <c r="D58" s="25">
        <v>2</v>
      </c>
      <c r="E58" s="178">
        <v>1</v>
      </c>
      <c r="F58" s="488" t="s">
        <v>222</v>
      </c>
      <c r="G58" s="489">
        <v>1</v>
      </c>
      <c r="H58" s="491" t="s">
        <v>68</v>
      </c>
      <c r="I58" s="491"/>
      <c r="J58" s="171">
        <v>25</v>
      </c>
      <c r="K58" s="25">
        <v>2</v>
      </c>
      <c r="L58" s="178">
        <v>1</v>
      </c>
      <c r="M58" s="488" t="s">
        <v>222</v>
      </c>
      <c r="N58" s="489">
        <v>1</v>
      </c>
      <c r="O58" s="491" t="s">
        <v>68</v>
      </c>
      <c r="P58" s="491"/>
      <c r="Q58" s="171">
        <v>25</v>
      </c>
      <c r="R58" s="187" t="s">
        <v>289</v>
      </c>
      <c r="S58" s="2"/>
      <c r="T58" s="2"/>
      <c r="U58" s="2"/>
      <c r="V58" s="2"/>
      <c r="W58" s="2"/>
    </row>
    <row r="59" spans="1:23" x14ac:dyDescent="0.35">
      <c r="A59">
        <v>7</v>
      </c>
      <c r="B59" s="536" t="str">
        <f t="shared" si="1"/>
        <v>1.7</v>
      </c>
      <c r="C59" s="17">
        <v>1.7</v>
      </c>
      <c r="D59" s="25">
        <v>2</v>
      </c>
      <c r="E59" s="178">
        <v>1</v>
      </c>
      <c r="F59" s="366" t="s">
        <v>224</v>
      </c>
      <c r="G59" s="321">
        <v>1</v>
      </c>
      <c r="H59" s="113" t="s">
        <v>79</v>
      </c>
      <c r="I59" s="126"/>
      <c r="J59" s="169">
        <v>25</v>
      </c>
      <c r="K59" s="25">
        <v>2</v>
      </c>
      <c r="L59" s="178">
        <v>1</v>
      </c>
      <c r="M59" s="366" t="s">
        <v>224</v>
      </c>
      <c r="N59" s="321">
        <v>1</v>
      </c>
      <c r="O59" s="113" t="s">
        <v>79</v>
      </c>
      <c r="P59" s="126"/>
      <c r="Q59" s="169">
        <v>25</v>
      </c>
      <c r="R59" s="187" t="s">
        <v>289</v>
      </c>
      <c r="S59" s="2"/>
      <c r="T59" s="2"/>
      <c r="U59" s="2"/>
      <c r="V59" s="2"/>
      <c r="W59" s="2"/>
    </row>
    <row r="60" spans="1:23" x14ac:dyDescent="0.35">
      <c r="A60">
        <v>8</v>
      </c>
      <c r="B60" s="536" t="str">
        <f t="shared" si="1"/>
        <v>1.8</v>
      </c>
      <c r="C60" s="17">
        <v>1.8</v>
      </c>
      <c r="D60" s="25">
        <v>2</v>
      </c>
      <c r="E60" s="178">
        <v>1</v>
      </c>
      <c r="F60" s="366" t="s">
        <v>226</v>
      </c>
      <c r="G60" s="321">
        <v>1</v>
      </c>
      <c r="H60" s="113" t="s">
        <v>71</v>
      </c>
      <c r="I60" s="126"/>
      <c r="J60" s="169">
        <v>25</v>
      </c>
      <c r="K60" s="25">
        <v>2</v>
      </c>
      <c r="L60" s="178">
        <v>1</v>
      </c>
      <c r="M60" s="366" t="s">
        <v>226</v>
      </c>
      <c r="N60" s="321">
        <v>1</v>
      </c>
      <c r="O60" s="113" t="s">
        <v>71</v>
      </c>
      <c r="P60" s="126"/>
      <c r="Q60" s="169">
        <v>25</v>
      </c>
      <c r="R60" s="187" t="s">
        <v>289</v>
      </c>
      <c r="S60" s="2"/>
      <c r="T60" s="2"/>
      <c r="U60" s="2"/>
      <c r="V60" s="2"/>
      <c r="W60" s="2"/>
    </row>
    <row r="61" spans="1:23" x14ac:dyDescent="0.35">
      <c r="A61">
        <v>1</v>
      </c>
      <c r="B61" s="536" t="str">
        <f t="shared" si="1"/>
        <v>2.1</v>
      </c>
      <c r="C61" s="17">
        <v>2.4</v>
      </c>
      <c r="D61" s="25">
        <v>3</v>
      </c>
      <c r="E61" s="178">
        <v>2</v>
      </c>
      <c r="F61" s="368" t="s">
        <v>238</v>
      </c>
      <c r="G61" s="328">
        <v>1</v>
      </c>
      <c r="H61" s="137" t="s">
        <v>103</v>
      </c>
      <c r="I61" s="137"/>
      <c r="J61" s="169">
        <v>25</v>
      </c>
      <c r="K61" s="25">
        <v>3</v>
      </c>
      <c r="L61" s="17">
        <v>2</v>
      </c>
      <c r="M61" s="368" t="s">
        <v>238</v>
      </c>
      <c r="N61" s="328">
        <v>1</v>
      </c>
      <c r="O61" s="137" t="s">
        <v>103</v>
      </c>
      <c r="P61" s="137"/>
      <c r="Q61" s="169">
        <v>25</v>
      </c>
      <c r="R61" s="559" t="s">
        <v>292</v>
      </c>
      <c r="S61" s="51" t="s">
        <v>237</v>
      </c>
      <c r="T61" s="2"/>
      <c r="U61" s="2"/>
      <c r="V61" s="2"/>
      <c r="W61" s="2"/>
    </row>
    <row r="62" spans="1:23" x14ac:dyDescent="0.35">
      <c r="A62">
        <v>2</v>
      </c>
      <c r="B62" s="536" t="str">
        <f t="shared" si="1"/>
        <v>2.2</v>
      </c>
      <c r="C62" s="17">
        <v>2.1</v>
      </c>
      <c r="D62" s="25">
        <v>3</v>
      </c>
      <c r="E62" s="178">
        <v>2</v>
      </c>
      <c r="F62" s="367" t="s">
        <v>227</v>
      </c>
      <c r="G62" s="323">
        <v>1</v>
      </c>
      <c r="H62" s="112" t="s">
        <v>82</v>
      </c>
      <c r="I62" s="112"/>
      <c r="J62" s="169">
        <v>25</v>
      </c>
      <c r="K62" s="182">
        <v>5</v>
      </c>
      <c r="L62" s="128">
        <v>3</v>
      </c>
      <c r="M62" s="165" t="s">
        <v>228</v>
      </c>
      <c r="N62" s="176">
        <v>1</v>
      </c>
      <c r="O62" s="131" t="s">
        <v>84</v>
      </c>
      <c r="P62" s="131"/>
      <c r="Q62" s="169">
        <v>25</v>
      </c>
      <c r="R62" s="187" t="s">
        <v>229</v>
      </c>
      <c r="S62" s="2" t="s">
        <v>230</v>
      </c>
      <c r="T62" s="2"/>
      <c r="U62" s="2"/>
      <c r="V62" s="2"/>
      <c r="W62" s="2"/>
    </row>
    <row r="63" spans="1:23" x14ac:dyDescent="0.35">
      <c r="A63">
        <v>3</v>
      </c>
      <c r="B63" s="536" t="str">
        <f t="shared" si="1"/>
        <v>2.3</v>
      </c>
      <c r="C63" s="17">
        <v>2.2999999999999998</v>
      </c>
      <c r="D63" s="25">
        <v>3</v>
      </c>
      <c r="E63" s="178">
        <v>2</v>
      </c>
      <c r="F63" s="368" t="s">
        <v>234</v>
      </c>
      <c r="G63" s="328">
        <v>1</v>
      </c>
      <c r="H63" s="137" t="s">
        <v>99</v>
      </c>
      <c r="I63" s="137"/>
      <c r="J63" s="169">
        <v>25</v>
      </c>
      <c r="K63" s="182">
        <v>5</v>
      </c>
      <c r="L63" s="128">
        <v>3</v>
      </c>
      <c r="M63" s="165" t="s">
        <v>235</v>
      </c>
      <c r="N63" s="176">
        <v>1</v>
      </c>
      <c r="O63" s="131" t="s">
        <v>99</v>
      </c>
      <c r="P63" s="131"/>
      <c r="Q63" s="169">
        <v>25</v>
      </c>
      <c r="R63" s="187" t="s">
        <v>236</v>
      </c>
      <c r="S63" s="51" t="s">
        <v>237</v>
      </c>
      <c r="T63" s="2"/>
      <c r="U63" s="2"/>
      <c r="V63" s="2"/>
      <c r="W63" s="2"/>
    </row>
    <row r="64" spans="1:23" x14ac:dyDescent="0.35">
      <c r="A64">
        <v>4</v>
      </c>
      <c r="B64" s="536" t="str">
        <f t="shared" si="1"/>
        <v>2.4</v>
      </c>
      <c r="C64" s="17">
        <v>2.2000000000000002</v>
      </c>
      <c r="D64" s="25">
        <v>3</v>
      </c>
      <c r="E64" s="178">
        <v>2</v>
      </c>
      <c r="F64" s="367" t="s">
        <v>231</v>
      </c>
      <c r="G64" s="323">
        <v>1</v>
      </c>
      <c r="H64" s="112" t="s">
        <v>88</v>
      </c>
      <c r="I64" s="112"/>
      <c r="J64" s="169">
        <v>25</v>
      </c>
      <c r="K64" s="182">
        <v>6</v>
      </c>
      <c r="L64" s="176">
        <v>3</v>
      </c>
      <c r="M64" s="147" t="s">
        <v>232</v>
      </c>
      <c r="N64" s="375">
        <v>1</v>
      </c>
      <c r="O64" s="701" t="s">
        <v>90</v>
      </c>
      <c r="P64" s="129"/>
      <c r="Q64" s="169">
        <v>25</v>
      </c>
      <c r="R64" s="187" t="s">
        <v>233</v>
      </c>
      <c r="S64" s="2" t="s">
        <v>218</v>
      </c>
      <c r="T64" s="2"/>
      <c r="U64" s="2"/>
      <c r="V64" s="2"/>
      <c r="W64" s="2"/>
    </row>
    <row r="65" spans="1:20" x14ac:dyDescent="0.35">
      <c r="A65">
        <v>5</v>
      </c>
      <c r="B65" s="536" t="str">
        <f t="shared" si="1"/>
        <v>2.5</v>
      </c>
      <c r="C65" s="17">
        <v>2.5</v>
      </c>
      <c r="D65" s="25">
        <v>4</v>
      </c>
      <c r="E65" s="178">
        <v>2</v>
      </c>
      <c r="F65" s="493" t="s">
        <v>242</v>
      </c>
      <c r="G65" s="494">
        <v>2</v>
      </c>
      <c r="H65" s="495" t="s">
        <v>93</v>
      </c>
      <c r="I65" s="495"/>
      <c r="J65" s="169">
        <v>25</v>
      </c>
      <c r="K65" s="102">
        <v>4</v>
      </c>
      <c r="L65" s="97">
        <v>2</v>
      </c>
      <c r="M65" s="493" t="s">
        <v>242</v>
      </c>
      <c r="N65" s="494">
        <v>2</v>
      </c>
      <c r="O65" s="495" t="s">
        <v>93</v>
      </c>
      <c r="P65" s="495"/>
      <c r="Q65" s="169">
        <v>25</v>
      </c>
      <c r="R65" s="187"/>
      <c r="S65" s="2"/>
      <c r="T65" s="2"/>
    </row>
    <row r="66" spans="1:20" x14ac:dyDescent="0.35">
      <c r="A66">
        <v>6</v>
      </c>
      <c r="B66" s="536" t="str">
        <f t="shared" si="1"/>
        <v>2.6</v>
      </c>
      <c r="C66" s="17">
        <v>2.6</v>
      </c>
      <c r="D66" s="25">
        <v>4</v>
      </c>
      <c r="E66" s="178">
        <v>2</v>
      </c>
      <c r="F66" s="493" t="s">
        <v>243</v>
      </c>
      <c r="G66" s="494">
        <v>1</v>
      </c>
      <c r="H66" s="495" t="s">
        <v>96</v>
      </c>
      <c r="I66" s="495"/>
      <c r="J66" s="169">
        <v>25</v>
      </c>
      <c r="K66" s="102">
        <v>4</v>
      </c>
      <c r="L66" s="97">
        <v>2</v>
      </c>
      <c r="M66" s="493" t="s">
        <v>243</v>
      </c>
      <c r="N66" s="494">
        <v>1</v>
      </c>
      <c r="O66" s="495" t="s">
        <v>96</v>
      </c>
      <c r="P66" s="495"/>
      <c r="Q66" s="169">
        <v>25</v>
      </c>
      <c r="R66" s="187"/>
      <c r="S66" s="2"/>
      <c r="T66" s="2"/>
    </row>
    <row r="67" spans="1:20" x14ac:dyDescent="0.35">
      <c r="A67">
        <v>7</v>
      </c>
      <c r="B67" s="536" t="str">
        <f t="shared" si="1"/>
        <v>2.7</v>
      </c>
      <c r="C67" s="17">
        <v>2.7</v>
      </c>
      <c r="D67" s="25">
        <v>4</v>
      </c>
      <c r="E67" s="178">
        <v>2</v>
      </c>
      <c r="F67" s="493" t="s">
        <v>244</v>
      </c>
      <c r="G67" s="494">
        <v>1</v>
      </c>
      <c r="H67" s="495" t="s">
        <v>112</v>
      </c>
      <c r="I67" s="495"/>
      <c r="J67" s="169">
        <v>25</v>
      </c>
      <c r="K67" s="102">
        <v>4</v>
      </c>
      <c r="L67" s="97">
        <v>2</v>
      </c>
      <c r="M67" s="493" t="s">
        <v>244</v>
      </c>
      <c r="N67" s="494">
        <v>1</v>
      </c>
      <c r="O67" s="495" t="s">
        <v>112</v>
      </c>
      <c r="P67" s="495"/>
      <c r="Q67" s="169">
        <v>25</v>
      </c>
      <c r="R67" s="187" t="s">
        <v>245</v>
      </c>
      <c r="S67" s="156" t="s">
        <v>246</v>
      </c>
      <c r="T67" s="2"/>
    </row>
    <row r="68" spans="1:20" x14ac:dyDescent="0.35">
      <c r="A68">
        <v>8</v>
      </c>
      <c r="B68" s="536" t="str">
        <f t="shared" si="1"/>
        <v>2.8</v>
      </c>
      <c r="C68" s="17">
        <v>2.8</v>
      </c>
      <c r="D68" s="25">
        <v>4</v>
      </c>
      <c r="E68" s="178">
        <v>2</v>
      </c>
      <c r="F68" s="496" t="s">
        <v>247</v>
      </c>
      <c r="G68" s="497">
        <v>1</v>
      </c>
      <c r="H68" s="498" t="s">
        <v>108</v>
      </c>
      <c r="I68" s="498"/>
      <c r="J68" s="169">
        <v>25</v>
      </c>
      <c r="K68" s="102">
        <v>4</v>
      </c>
      <c r="L68" s="97">
        <v>2</v>
      </c>
      <c r="M68" s="496" t="s">
        <v>247</v>
      </c>
      <c r="N68" s="497">
        <v>1</v>
      </c>
      <c r="O68" s="498" t="s">
        <v>108</v>
      </c>
      <c r="P68" s="498"/>
      <c r="Q68" s="169">
        <v>25</v>
      </c>
      <c r="R68" s="187"/>
      <c r="S68" s="2"/>
      <c r="T68" s="2"/>
    </row>
    <row r="69" spans="1:20" x14ac:dyDescent="0.35">
      <c r="A69">
        <v>1</v>
      </c>
      <c r="B69" s="536" t="str">
        <f t="shared" si="1"/>
        <v>3.1</v>
      </c>
      <c r="C69" s="17">
        <v>3.2</v>
      </c>
      <c r="D69" s="25">
        <v>5</v>
      </c>
      <c r="E69" s="178">
        <v>3</v>
      </c>
      <c r="F69" s="368" t="s">
        <v>253</v>
      </c>
      <c r="G69" s="328">
        <v>1</v>
      </c>
      <c r="H69" s="137" t="s">
        <v>115</v>
      </c>
      <c r="I69" s="137"/>
      <c r="J69" s="169">
        <v>25</v>
      </c>
      <c r="K69" s="182">
        <v>3</v>
      </c>
      <c r="L69" s="128">
        <v>2</v>
      </c>
      <c r="M69" s="560" t="s">
        <v>254</v>
      </c>
      <c r="N69" s="561">
        <v>1</v>
      </c>
      <c r="O69" s="562" t="s">
        <v>115</v>
      </c>
      <c r="P69" s="562"/>
      <c r="Q69" s="169">
        <v>25</v>
      </c>
      <c r="R69" s="559" t="s">
        <v>293</v>
      </c>
      <c r="S69" s="51" t="s">
        <v>237</v>
      </c>
      <c r="T69" s="2"/>
    </row>
    <row r="70" spans="1:20" x14ac:dyDescent="0.35">
      <c r="A70">
        <v>2</v>
      </c>
      <c r="B70" s="536" t="str">
        <f t="shared" si="1"/>
        <v>3.2</v>
      </c>
      <c r="C70" s="17">
        <v>3.3</v>
      </c>
      <c r="D70" s="25">
        <v>5</v>
      </c>
      <c r="E70" s="178">
        <v>3</v>
      </c>
      <c r="F70" s="366" t="s">
        <v>256</v>
      </c>
      <c r="G70" s="321">
        <v>1</v>
      </c>
      <c r="H70" s="113" t="s">
        <v>120</v>
      </c>
      <c r="I70" s="126"/>
      <c r="J70" s="169">
        <v>25</v>
      </c>
      <c r="K70" s="102">
        <v>5</v>
      </c>
      <c r="L70" s="97">
        <v>3</v>
      </c>
      <c r="M70" s="366" t="s">
        <v>256</v>
      </c>
      <c r="N70" s="321">
        <v>1</v>
      </c>
      <c r="O70" s="113" t="s">
        <v>120</v>
      </c>
      <c r="P70" s="126"/>
      <c r="Q70" s="169">
        <v>25</v>
      </c>
      <c r="R70" s="187"/>
      <c r="S70" s="2" t="s">
        <v>294</v>
      </c>
      <c r="T70" s="2"/>
    </row>
    <row r="71" spans="1:20" x14ac:dyDescent="0.35">
      <c r="A71">
        <v>3</v>
      </c>
      <c r="B71" s="536" t="str">
        <f t="shared" si="1"/>
        <v>3.3</v>
      </c>
      <c r="C71" s="17">
        <v>3.1</v>
      </c>
      <c r="D71" s="25">
        <v>5</v>
      </c>
      <c r="E71" s="178">
        <v>3</v>
      </c>
      <c r="F71" s="370" t="s">
        <v>248</v>
      </c>
      <c r="G71" s="372">
        <v>1</v>
      </c>
      <c r="H71" s="292" t="s">
        <v>249</v>
      </c>
      <c r="I71" s="292"/>
      <c r="J71" s="169">
        <v>25</v>
      </c>
      <c r="K71" s="566">
        <v>6</v>
      </c>
      <c r="L71" s="465">
        <v>3</v>
      </c>
      <c r="M71" s="370" t="s">
        <v>295</v>
      </c>
      <c r="N71" s="372">
        <v>1</v>
      </c>
      <c r="O71" s="292" t="s">
        <v>249</v>
      </c>
      <c r="P71" s="292"/>
      <c r="Q71" s="169">
        <v>25</v>
      </c>
      <c r="R71" s="187" t="s">
        <v>296</v>
      </c>
      <c r="S71" s="51" t="s">
        <v>237</v>
      </c>
      <c r="T71" s="2"/>
    </row>
    <row r="72" spans="1:20" x14ac:dyDescent="0.35">
      <c r="A72">
        <v>4</v>
      </c>
      <c r="B72" s="536" t="str">
        <f t="shared" si="1"/>
        <v>3.4</v>
      </c>
      <c r="C72" s="17">
        <v>3.4</v>
      </c>
      <c r="D72" s="25">
        <v>5</v>
      </c>
      <c r="E72" s="178">
        <v>3</v>
      </c>
      <c r="F72" s="496" t="s">
        <v>258</v>
      </c>
      <c r="G72" s="497">
        <v>1</v>
      </c>
      <c r="H72" s="498" t="s">
        <v>137</v>
      </c>
      <c r="I72" s="498"/>
      <c r="J72" s="169">
        <v>25</v>
      </c>
      <c r="K72" s="566">
        <v>6</v>
      </c>
      <c r="L72" s="465">
        <v>3</v>
      </c>
      <c r="M72" s="496" t="s">
        <v>258</v>
      </c>
      <c r="N72" s="497">
        <v>1</v>
      </c>
      <c r="O72" s="498" t="s">
        <v>137</v>
      </c>
      <c r="P72" s="498"/>
      <c r="Q72" s="169">
        <v>25</v>
      </c>
      <c r="R72" s="559" t="s">
        <v>297</v>
      </c>
      <c r="S72" s="156" t="s">
        <v>259</v>
      </c>
      <c r="T72" s="2"/>
    </row>
    <row r="73" spans="1:20" x14ac:dyDescent="0.35">
      <c r="A73">
        <v>5</v>
      </c>
      <c r="B73" s="536" t="str">
        <f t="shared" si="1"/>
        <v>3.5</v>
      </c>
      <c r="C73" s="17">
        <v>3.5</v>
      </c>
      <c r="D73" s="25">
        <v>6</v>
      </c>
      <c r="E73" s="178">
        <v>3</v>
      </c>
      <c r="F73" s="368" t="s">
        <v>260</v>
      </c>
      <c r="G73" s="328">
        <v>1</v>
      </c>
      <c r="H73" s="137" t="s">
        <v>123</v>
      </c>
      <c r="I73" s="137"/>
      <c r="J73" s="169">
        <v>25</v>
      </c>
      <c r="K73" s="182">
        <v>3</v>
      </c>
      <c r="L73" s="128">
        <v>2</v>
      </c>
      <c r="M73" s="560" t="s">
        <v>261</v>
      </c>
      <c r="N73" s="561">
        <v>1</v>
      </c>
      <c r="O73" s="562" t="s">
        <v>125</v>
      </c>
      <c r="P73" s="562"/>
      <c r="Q73" s="169">
        <v>25</v>
      </c>
      <c r="R73" s="559" t="s">
        <v>298</v>
      </c>
      <c r="S73" s="2"/>
      <c r="T73" s="2"/>
    </row>
    <row r="74" spans="1:20" x14ac:dyDescent="0.35">
      <c r="A74">
        <v>6</v>
      </c>
      <c r="B74" s="536" t="str">
        <f t="shared" si="1"/>
        <v>3.6</v>
      </c>
      <c r="C74" s="293">
        <v>3.8</v>
      </c>
      <c r="D74" s="534">
        <v>6</v>
      </c>
      <c r="E74" s="484">
        <v>3</v>
      </c>
      <c r="F74" s="563" t="s">
        <v>269</v>
      </c>
      <c r="G74" s="564"/>
      <c r="H74" s="492" t="s">
        <v>270</v>
      </c>
      <c r="I74" s="565"/>
      <c r="J74" s="364">
        <v>25</v>
      </c>
      <c r="K74" s="297">
        <v>3</v>
      </c>
      <c r="L74" s="298">
        <v>2</v>
      </c>
      <c r="M74" s="501" t="s">
        <v>269</v>
      </c>
      <c r="N74" s="502"/>
      <c r="O74" s="503" t="s">
        <v>270</v>
      </c>
      <c r="P74" s="503"/>
      <c r="Q74" s="364">
        <v>25</v>
      </c>
      <c r="R74" s="559" t="s">
        <v>299</v>
      </c>
      <c r="S74" s="2"/>
      <c r="T74" s="2"/>
    </row>
    <row r="75" spans="1:20" x14ac:dyDescent="0.35">
      <c r="A75">
        <v>7</v>
      </c>
      <c r="B75" s="536" t="str">
        <f t="shared" si="1"/>
        <v>3.7</v>
      </c>
      <c r="C75" s="17">
        <v>3.7</v>
      </c>
      <c r="D75" s="25">
        <v>6</v>
      </c>
      <c r="E75" s="178">
        <v>3</v>
      </c>
      <c r="F75" s="499" t="s">
        <v>264</v>
      </c>
      <c r="G75" s="500">
        <v>1</v>
      </c>
      <c r="H75" s="142" t="s">
        <v>265</v>
      </c>
      <c r="I75" s="142"/>
      <c r="J75" s="169">
        <v>25</v>
      </c>
      <c r="K75" s="566">
        <v>5</v>
      </c>
      <c r="L75" s="465">
        <v>3</v>
      </c>
      <c r="M75" s="499" t="s">
        <v>266</v>
      </c>
      <c r="N75" s="500">
        <v>2</v>
      </c>
      <c r="O75" s="142" t="s">
        <v>267</v>
      </c>
      <c r="P75" s="142"/>
      <c r="Q75" s="169">
        <v>25</v>
      </c>
      <c r="R75" s="187" t="s">
        <v>268</v>
      </c>
      <c r="S75" s="2"/>
      <c r="T75" s="2"/>
    </row>
    <row r="76" spans="1:20" x14ac:dyDescent="0.35">
      <c r="A76">
        <v>8</v>
      </c>
      <c r="B76" s="536" t="str">
        <f t="shared" si="1"/>
        <v>3.8</v>
      </c>
      <c r="C76" s="17">
        <v>3.6</v>
      </c>
      <c r="D76" s="25">
        <v>6</v>
      </c>
      <c r="E76" s="178">
        <v>3</v>
      </c>
      <c r="F76" s="493" t="s">
        <v>263</v>
      </c>
      <c r="G76" s="494">
        <v>1</v>
      </c>
      <c r="H76" s="495" t="s">
        <v>144</v>
      </c>
      <c r="I76" s="495"/>
      <c r="J76" s="169">
        <v>25</v>
      </c>
      <c r="K76" s="102">
        <v>6</v>
      </c>
      <c r="L76" s="97">
        <v>3</v>
      </c>
      <c r="M76" s="369" t="s">
        <v>263</v>
      </c>
      <c r="N76" s="159">
        <v>1</v>
      </c>
      <c r="O76" s="104" t="s">
        <v>144</v>
      </c>
      <c r="P76" s="39"/>
      <c r="Q76" s="169">
        <v>25</v>
      </c>
      <c r="R76" s="187" t="s">
        <v>257</v>
      </c>
      <c r="S76" s="156" t="s">
        <v>259</v>
      </c>
      <c r="T76" s="2"/>
    </row>
    <row r="77" spans="1:20" x14ac:dyDescent="0.35">
      <c r="A77">
        <v>1</v>
      </c>
      <c r="B77" s="536" t="str">
        <f t="shared" si="1"/>
        <v>4.1</v>
      </c>
      <c r="C77" s="17">
        <v>4.0999999999999996</v>
      </c>
      <c r="D77" s="25">
        <v>7</v>
      </c>
      <c r="E77" s="178">
        <v>4</v>
      </c>
      <c r="F77" s="493" t="s">
        <v>274</v>
      </c>
      <c r="G77" s="494">
        <v>1</v>
      </c>
      <c r="H77" s="495" t="s">
        <v>150</v>
      </c>
      <c r="I77" s="495"/>
      <c r="J77" s="169">
        <v>25</v>
      </c>
      <c r="K77" s="102">
        <v>7</v>
      </c>
      <c r="L77" s="97">
        <v>4</v>
      </c>
      <c r="M77" s="493" t="s">
        <v>274</v>
      </c>
      <c r="N77" s="494">
        <v>1</v>
      </c>
      <c r="O77" s="495" t="s">
        <v>150</v>
      </c>
      <c r="P77" s="495"/>
      <c r="Q77" s="169">
        <v>25</v>
      </c>
      <c r="R77" s="187" t="s">
        <v>257</v>
      </c>
      <c r="S77" s="156" t="s">
        <v>259</v>
      </c>
      <c r="T77" s="2"/>
    </row>
    <row r="78" spans="1:20" x14ac:dyDescent="0.35">
      <c r="A78">
        <v>2</v>
      </c>
      <c r="B78" s="536" t="str">
        <f t="shared" si="1"/>
        <v>4.2</v>
      </c>
      <c r="C78" s="17">
        <v>4.2</v>
      </c>
      <c r="D78" s="25">
        <v>7</v>
      </c>
      <c r="E78" s="178">
        <v>4</v>
      </c>
      <c r="F78" s="369" t="s">
        <v>275</v>
      </c>
      <c r="G78" s="159">
        <v>1</v>
      </c>
      <c r="H78" s="104" t="s">
        <v>147</v>
      </c>
      <c r="I78" s="39"/>
      <c r="J78" s="169">
        <v>25</v>
      </c>
      <c r="K78" s="102">
        <v>7</v>
      </c>
      <c r="L78" s="97">
        <v>4</v>
      </c>
      <c r="M78" s="369" t="s">
        <v>275</v>
      </c>
      <c r="N78" s="159">
        <v>1</v>
      </c>
      <c r="O78" s="104" t="s">
        <v>147</v>
      </c>
      <c r="P78" s="39"/>
      <c r="Q78" s="169">
        <v>25</v>
      </c>
      <c r="R78" s="187"/>
      <c r="S78" s="2"/>
      <c r="T78" s="2"/>
    </row>
    <row r="79" spans="1:20" x14ac:dyDescent="0.35">
      <c r="A79">
        <v>3</v>
      </c>
      <c r="B79" s="536" t="str">
        <f t="shared" si="1"/>
        <v>4.3</v>
      </c>
      <c r="C79" s="17">
        <v>4.3</v>
      </c>
      <c r="D79" s="25">
        <v>7</v>
      </c>
      <c r="E79" s="178">
        <v>4</v>
      </c>
      <c r="F79" s="488" t="s">
        <v>276</v>
      </c>
      <c r="G79" s="489">
        <v>1</v>
      </c>
      <c r="H79" s="491" t="s">
        <v>153</v>
      </c>
      <c r="I79" s="491"/>
      <c r="J79" s="169">
        <v>25</v>
      </c>
      <c r="K79" s="102">
        <v>7</v>
      </c>
      <c r="L79" s="97">
        <v>4</v>
      </c>
      <c r="M79" s="488" t="s">
        <v>276</v>
      </c>
      <c r="N79" s="489">
        <v>1</v>
      </c>
      <c r="O79" s="491" t="s">
        <v>153</v>
      </c>
      <c r="P79" s="491"/>
      <c r="Q79" s="169">
        <v>25</v>
      </c>
      <c r="R79" s="187" t="s">
        <v>257</v>
      </c>
      <c r="S79" s="156" t="s">
        <v>259</v>
      </c>
      <c r="T79" s="2"/>
    </row>
    <row r="80" spans="1:20" x14ac:dyDescent="0.35">
      <c r="A80">
        <v>4</v>
      </c>
      <c r="B80" s="536" t="str">
        <f t="shared" si="1"/>
        <v>4.4</v>
      </c>
      <c r="C80" s="293">
        <v>4.4000000000000004</v>
      </c>
      <c r="D80" s="534">
        <v>7</v>
      </c>
      <c r="E80" s="484">
        <v>4</v>
      </c>
      <c r="F80" s="371" t="s">
        <v>277</v>
      </c>
      <c r="G80" s="373"/>
      <c r="H80" s="492" t="s">
        <v>300</v>
      </c>
      <c r="I80" s="296"/>
      <c r="J80" s="364">
        <v>25</v>
      </c>
      <c r="K80" s="299">
        <v>7</v>
      </c>
      <c r="L80" s="295">
        <v>4</v>
      </c>
      <c r="M80" s="371" t="s">
        <v>277</v>
      </c>
      <c r="N80" s="373"/>
      <c r="O80" s="492" t="s">
        <v>300</v>
      </c>
      <c r="P80" s="294"/>
      <c r="Q80" s="364">
        <v>25</v>
      </c>
      <c r="R80" s="187"/>
      <c r="S80" s="2"/>
      <c r="T80" s="2"/>
    </row>
    <row r="81" spans="1:23" x14ac:dyDescent="0.35">
      <c r="A81">
        <v>5</v>
      </c>
      <c r="B81" s="536" t="str">
        <f t="shared" si="1"/>
        <v>4.5</v>
      </c>
      <c r="C81" s="17">
        <v>4.5</v>
      </c>
      <c r="D81" s="25">
        <v>8</v>
      </c>
      <c r="E81" s="178">
        <v>4</v>
      </c>
      <c r="F81" s="366" t="s">
        <v>279</v>
      </c>
      <c r="G81" s="321">
        <v>1</v>
      </c>
      <c r="H81" s="113" t="s">
        <v>156</v>
      </c>
      <c r="I81" s="126"/>
      <c r="J81" s="169">
        <v>100</v>
      </c>
      <c r="K81" s="102">
        <v>8</v>
      </c>
      <c r="L81" s="97">
        <v>4</v>
      </c>
      <c r="M81" s="366" t="s">
        <v>279</v>
      </c>
      <c r="N81" s="321">
        <v>2</v>
      </c>
      <c r="O81" s="113" t="s">
        <v>280</v>
      </c>
      <c r="P81" s="126"/>
      <c r="Q81" s="169">
        <v>100</v>
      </c>
      <c r="R81" s="187" t="s">
        <v>281</v>
      </c>
      <c r="S81" s="156" t="s">
        <v>282</v>
      </c>
      <c r="T81" s="2"/>
    </row>
    <row r="82" spans="1:23" x14ac:dyDescent="0.35">
      <c r="D82" s="45"/>
      <c r="E82" s="158"/>
      <c r="F82" s="45"/>
      <c r="G82" s="158"/>
      <c r="J82" s="168"/>
      <c r="K82" s="45"/>
      <c r="M82" s="45"/>
      <c r="N82" s="158"/>
      <c r="Q82" s="168"/>
      <c r="R82" s="45"/>
    </row>
    <row r="83" spans="1:23" x14ac:dyDescent="0.35">
      <c r="A83" s="110"/>
      <c r="B83" s="291"/>
      <c r="C83" s="68"/>
      <c r="D83" s="68"/>
      <c r="E83" s="68"/>
      <c r="F83" s="104"/>
      <c r="G83" s="104"/>
      <c r="H83" s="68"/>
    </row>
    <row r="84" spans="1:23" x14ac:dyDescent="0.35">
      <c r="A84" s="110"/>
      <c r="B84" s="291"/>
      <c r="C84" s="68"/>
      <c r="D84" s="68"/>
      <c r="E84" s="68"/>
      <c r="F84" s="104"/>
      <c r="G84" s="104"/>
      <c r="H84" s="68"/>
    </row>
    <row r="85" spans="1:23" s="50" customFormat="1" x14ac:dyDescent="0.35">
      <c r="A85" s="48" t="s">
        <v>301</v>
      </c>
      <c r="B85" s="49"/>
      <c r="C85" s="116" t="s">
        <v>302</v>
      </c>
      <c r="D85" s="117" t="s">
        <v>185</v>
      </c>
      <c r="E85" s="117"/>
      <c r="F85" s="117"/>
      <c r="G85" s="118"/>
      <c r="H85" s="118"/>
      <c r="I85" s="118"/>
      <c r="J85" s="49"/>
      <c r="K85" s="119">
        <v>2026</v>
      </c>
      <c r="L85" s="117" t="s">
        <v>186</v>
      </c>
      <c r="M85" s="117"/>
      <c r="N85" s="49"/>
      <c r="O85" s="118"/>
      <c r="P85" s="118"/>
      <c r="Q85" s="49"/>
      <c r="R85" s="186"/>
      <c r="S85" s="118"/>
      <c r="T85" s="118"/>
      <c r="U85" s="118"/>
      <c r="V85" s="118"/>
      <c r="W85" s="118"/>
    </row>
    <row r="86" spans="1:23" s="51" customFormat="1" ht="23" x14ac:dyDescent="0.25">
      <c r="B86" s="57" t="s">
        <v>187</v>
      </c>
      <c r="C86" s="537" t="s">
        <v>188</v>
      </c>
      <c r="D86" s="538" t="s">
        <v>189</v>
      </c>
      <c r="E86" s="539" t="s">
        <v>190</v>
      </c>
      <c r="F86" s="540" t="s">
        <v>191</v>
      </c>
      <c r="G86" s="541" t="s">
        <v>192</v>
      </c>
      <c r="H86" s="542" t="s">
        <v>193</v>
      </c>
      <c r="I86" s="543" t="s">
        <v>194</v>
      </c>
      <c r="J86" s="544" t="s">
        <v>195</v>
      </c>
      <c r="K86" s="545" t="s">
        <v>196</v>
      </c>
      <c r="L86" s="537" t="s">
        <v>197</v>
      </c>
      <c r="M86" s="540" t="s">
        <v>198</v>
      </c>
      <c r="N86" s="541" t="s">
        <v>199</v>
      </c>
      <c r="O86" s="542" t="s">
        <v>200</v>
      </c>
      <c r="P86" s="546" t="s">
        <v>201</v>
      </c>
      <c r="Q86" s="547" t="s">
        <v>202</v>
      </c>
      <c r="R86" s="548" t="s">
        <v>203</v>
      </c>
      <c r="S86" s="548" t="s">
        <v>204</v>
      </c>
      <c r="T86" s="548" t="s">
        <v>205</v>
      </c>
      <c r="U86" s="120"/>
      <c r="V86" s="121" t="s">
        <v>206</v>
      </c>
      <c r="W86" s="122" t="s">
        <v>207</v>
      </c>
    </row>
    <row r="87" spans="1:23" x14ac:dyDescent="0.35">
      <c r="A87">
        <v>1</v>
      </c>
      <c r="B87" s="535" t="str">
        <f>E87&amp;"."&amp;A87</f>
        <v>1.1</v>
      </c>
      <c r="C87" s="124">
        <v>1.1000000000000001</v>
      </c>
      <c r="D87" s="20">
        <v>1</v>
      </c>
      <c r="E87" s="533">
        <v>1</v>
      </c>
      <c r="F87" s="365" t="s">
        <v>208</v>
      </c>
      <c r="G87" s="319">
        <v>1</v>
      </c>
      <c r="H87" s="114" t="s">
        <v>209</v>
      </c>
      <c r="I87" s="114"/>
      <c r="J87" s="363">
        <v>25</v>
      </c>
      <c r="K87" s="181">
        <v>1</v>
      </c>
      <c r="L87" s="115">
        <v>1</v>
      </c>
      <c r="M87" s="376" t="s">
        <v>287</v>
      </c>
      <c r="N87" s="374">
        <v>1</v>
      </c>
      <c r="O87" s="125" t="s">
        <v>61</v>
      </c>
      <c r="P87" s="125"/>
      <c r="Q87" s="363">
        <v>25</v>
      </c>
      <c r="R87" s="567" t="s">
        <v>288</v>
      </c>
      <c r="S87" s="123"/>
      <c r="T87" s="123"/>
      <c r="U87" s="123"/>
      <c r="V87" s="123"/>
      <c r="W87" s="123"/>
    </row>
    <row r="88" spans="1:23" x14ac:dyDescent="0.35">
      <c r="A88">
        <v>2</v>
      </c>
      <c r="B88" s="536" t="str">
        <f t="shared" ref="B88:B115" si="2">E88&amp;"."&amp;A88</f>
        <v>1.2</v>
      </c>
      <c r="C88" s="17">
        <v>1.2</v>
      </c>
      <c r="D88" s="25">
        <v>1</v>
      </c>
      <c r="E88" s="178">
        <v>1</v>
      </c>
      <c r="F88" s="366" t="s">
        <v>213</v>
      </c>
      <c r="G88" s="321">
        <v>1</v>
      </c>
      <c r="H88" s="113" t="s">
        <v>55</v>
      </c>
      <c r="I88" s="126"/>
      <c r="J88" s="169">
        <v>25</v>
      </c>
      <c r="K88" s="25">
        <v>1</v>
      </c>
      <c r="L88" s="178">
        <v>1</v>
      </c>
      <c r="M88" s="366" t="s">
        <v>213</v>
      </c>
      <c r="N88" s="321">
        <v>1</v>
      </c>
      <c r="O88" s="113" t="s">
        <v>55</v>
      </c>
      <c r="P88" s="126"/>
      <c r="Q88" s="169">
        <v>25</v>
      </c>
      <c r="R88" s="187" t="s">
        <v>289</v>
      </c>
      <c r="S88" s="2"/>
      <c r="T88" s="2"/>
      <c r="U88" s="2"/>
      <c r="V88" s="2"/>
      <c r="W88" s="2"/>
    </row>
    <row r="89" spans="1:23" x14ac:dyDescent="0.35">
      <c r="A89">
        <v>3</v>
      </c>
      <c r="B89" s="536" t="str">
        <f t="shared" si="2"/>
        <v>1.3</v>
      </c>
      <c r="C89" s="17">
        <v>1.3</v>
      </c>
      <c r="D89" s="25">
        <v>1</v>
      </c>
      <c r="E89" s="178">
        <v>1</v>
      </c>
      <c r="F89" s="366" t="s">
        <v>214</v>
      </c>
      <c r="G89" s="321">
        <v>1</v>
      </c>
      <c r="H89" s="113" t="s">
        <v>51</v>
      </c>
      <c r="I89" s="126"/>
      <c r="J89" s="169">
        <v>25</v>
      </c>
      <c r="K89" s="25">
        <v>1</v>
      </c>
      <c r="L89" s="178">
        <v>1</v>
      </c>
      <c r="M89" s="366" t="s">
        <v>214</v>
      </c>
      <c r="N89" s="321">
        <v>1</v>
      </c>
      <c r="O89" s="113" t="s">
        <v>51</v>
      </c>
      <c r="P89" s="126"/>
      <c r="Q89" s="169">
        <v>25</v>
      </c>
      <c r="R89" s="187" t="s">
        <v>289</v>
      </c>
      <c r="S89" s="2"/>
      <c r="T89" s="2"/>
      <c r="U89" s="2"/>
      <c r="V89" s="2"/>
      <c r="W89" s="2"/>
    </row>
    <row r="90" spans="1:23" x14ac:dyDescent="0.35">
      <c r="A90">
        <v>4</v>
      </c>
      <c r="B90" s="536" t="str">
        <f t="shared" si="2"/>
        <v>1.4</v>
      </c>
      <c r="C90" s="17">
        <v>1.4</v>
      </c>
      <c r="D90" s="25">
        <v>1</v>
      </c>
      <c r="E90" s="178">
        <v>1</v>
      </c>
      <c r="F90" s="367" t="s">
        <v>215</v>
      </c>
      <c r="G90" s="323">
        <v>1</v>
      </c>
      <c r="H90" s="112" t="s">
        <v>74</v>
      </c>
      <c r="I90" s="112"/>
      <c r="J90" s="169">
        <v>25</v>
      </c>
      <c r="K90" s="25">
        <v>1</v>
      </c>
      <c r="L90" s="178">
        <v>1</v>
      </c>
      <c r="M90" s="367" t="s">
        <v>215</v>
      </c>
      <c r="N90" s="323">
        <v>1</v>
      </c>
      <c r="O90" s="112" t="s">
        <v>74</v>
      </c>
      <c r="P90" s="112"/>
      <c r="Q90" s="169">
        <v>25</v>
      </c>
      <c r="R90" s="368" t="s">
        <v>290</v>
      </c>
      <c r="S90" s="2" t="s">
        <v>218</v>
      </c>
      <c r="T90" s="2"/>
      <c r="U90" s="2"/>
      <c r="V90" s="2"/>
      <c r="W90" s="2"/>
    </row>
    <row r="91" spans="1:23" x14ac:dyDescent="0.35">
      <c r="A91">
        <v>5</v>
      </c>
      <c r="B91" s="536" t="str">
        <f t="shared" si="2"/>
        <v>1.5</v>
      </c>
      <c r="C91" s="17">
        <v>1.5</v>
      </c>
      <c r="D91" s="25">
        <v>2</v>
      </c>
      <c r="E91" s="178">
        <v>1</v>
      </c>
      <c r="F91" s="488" t="s">
        <v>219</v>
      </c>
      <c r="G91" s="489">
        <v>1</v>
      </c>
      <c r="H91" s="491" t="s">
        <v>65</v>
      </c>
      <c r="I91" s="491"/>
      <c r="J91" s="169">
        <v>25</v>
      </c>
      <c r="K91" s="25">
        <v>2</v>
      </c>
      <c r="L91" s="178">
        <v>1</v>
      </c>
      <c r="M91" s="488" t="s">
        <v>291</v>
      </c>
      <c r="N91" s="489">
        <v>1</v>
      </c>
      <c r="O91" s="491" t="s">
        <v>65</v>
      </c>
      <c r="P91" s="491"/>
      <c r="Q91" s="169">
        <v>25</v>
      </c>
      <c r="R91" s="368" t="s">
        <v>290</v>
      </c>
      <c r="S91" s="2"/>
      <c r="T91" s="2"/>
      <c r="U91" s="2"/>
      <c r="V91" s="2"/>
      <c r="W91" s="2"/>
    </row>
    <row r="92" spans="1:23" x14ac:dyDescent="0.35">
      <c r="A92">
        <v>6</v>
      </c>
      <c r="B92" s="536" t="str">
        <f t="shared" si="2"/>
        <v>1.6</v>
      </c>
      <c r="C92" s="17">
        <v>1.6</v>
      </c>
      <c r="D92" s="25">
        <v>2</v>
      </c>
      <c r="E92" s="178">
        <v>1</v>
      </c>
      <c r="F92" s="488" t="s">
        <v>222</v>
      </c>
      <c r="G92" s="489">
        <v>1</v>
      </c>
      <c r="H92" s="491" t="s">
        <v>68</v>
      </c>
      <c r="I92" s="491"/>
      <c r="J92" s="171">
        <v>25</v>
      </c>
      <c r="K92" s="25">
        <v>2</v>
      </c>
      <c r="L92" s="178">
        <v>1</v>
      </c>
      <c r="M92" s="488" t="s">
        <v>222</v>
      </c>
      <c r="N92" s="489">
        <v>1</v>
      </c>
      <c r="O92" s="491" t="s">
        <v>68</v>
      </c>
      <c r="P92" s="491"/>
      <c r="Q92" s="171">
        <v>25</v>
      </c>
      <c r="R92" s="187" t="s">
        <v>289</v>
      </c>
      <c r="S92" s="2"/>
      <c r="T92" s="2"/>
      <c r="U92" s="2"/>
      <c r="V92" s="2"/>
      <c r="W92" s="2"/>
    </row>
    <row r="93" spans="1:23" x14ac:dyDescent="0.35">
      <c r="A93">
        <v>7</v>
      </c>
      <c r="B93" s="536" t="str">
        <f t="shared" si="2"/>
        <v>1.7</v>
      </c>
      <c r="C93" s="17">
        <v>1.7</v>
      </c>
      <c r="D93" s="25">
        <v>2</v>
      </c>
      <c r="E93" s="178">
        <v>1</v>
      </c>
      <c r="F93" s="366" t="s">
        <v>224</v>
      </c>
      <c r="G93" s="321">
        <v>1</v>
      </c>
      <c r="H93" s="113" t="s">
        <v>79</v>
      </c>
      <c r="I93" s="126"/>
      <c r="J93" s="169">
        <v>25</v>
      </c>
      <c r="K93" s="25">
        <v>2</v>
      </c>
      <c r="L93" s="178">
        <v>1</v>
      </c>
      <c r="M93" s="366" t="s">
        <v>224</v>
      </c>
      <c r="N93" s="321">
        <v>1</v>
      </c>
      <c r="O93" s="113" t="s">
        <v>79</v>
      </c>
      <c r="P93" s="126"/>
      <c r="Q93" s="169">
        <v>25</v>
      </c>
      <c r="R93" s="187" t="s">
        <v>289</v>
      </c>
      <c r="S93" s="2"/>
      <c r="T93" s="2"/>
      <c r="U93" s="2"/>
      <c r="V93" s="2"/>
      <c r="W93" s="2"/>
    </row>
    <row r="94" spans="1:23" x14ac:dyDescent="0.35">
      <c r="A94">
        <v>8</v>
      </c>
      <c r="B94" s="536" t="str">
        <f t="shared" si="2"/>
        <v>1.8</v>
      </c>
      <c r="C94" s="17">
        <v>1.8</v>
      </c>
      <c r="D94" s="25">
        <v>2</v>
      </c>
      <c r="E94" s="178">
        <v>1</v>
      </c>
      <c r="F94" s="366" t="s">
        <v>226</v>
      </c>
      <c r="G94" s="321">
        <v>1</v>
      </c>
      <c r="H94" s="113" t="s">
        <v>71</v>
      </c>
      <c r="I94" s="126"/>
      <c r="J94" s="169">
        <v>25</v>
      </c>
      <c r="K94" s="25">
        <v>2</v>
      </c>
      <c r="L94" s="178">
        <v>1</v>
      </c>
      <c r="M94" s="366" t="s">
        <v>226</v>
      </c>
      <c r="N94" s="321">
        <v>1</v>
      </c>
      <c r="O94" s="113" t="s">
        <v>71</v>
      </c>
      <c r="P94" s="126"/>
      <c r="Q94" s="169">
        <v>25</v>
      </c>
      <c r="R94" s="187" t="s">
        <v>289</v>
      </c>
      <c r="S94" s="2"/>
      <c r="T94" s="2"/>
      <c r="U94" s="2"/>
      <c r="V94" s="2"/>
      <c r="W94" s="2"/>
    </row>
    <row r="95" spans="1:23" x14ac:dyDescent="0.35">
      <c r="A95">
        <v>1</v>
      </c>
      <c r="B95" s="536" t="str">
        <f t="shared" si="2"/>
        <v>2.1</v>
      </c>
      <c r="C95" s="17">
        <v>2.4</v>
      </c>
      <c r="D95" s="25">
        <v>3</v>
      </c>
      <c r="E95" s="178">
        <v>2</v>
      </c>
      <c r="F95" s="368" t="s">
        <v>238</v>
      </c>
      <c r="G95" s="328">
        <v>1</v>
      </c>
      <c r="H95" s="137" t="s">
        <v>103</v>
      </c>
      <c r="I95" s="137"/>
      <c r="J95" s="169">
        <v>25</v>
      </c>
      <c r="K95" s="25">
        <v>3</v>
      </c>
      <c r="L95" s="17">
        <v>2</v>
      </c>
      <c r="M95" s="368" t="s">
        <v>238</v>
      </c>
      <c r="N95" s="328">
        <v>1</v>
      </c>
      <c r="O95" s="137" t="s">
        <v>103</v>
      </c>
      <c r="P95" s="137"/>
      <c r="Q95" s="169">
        <v>25</v>
      </c>
      <c r="R95" s="559" t="s">
        <v>292</v>
      </c>
      <c r="S95" s="51" t="s">
        <v>237</v>
      </c>
      <c r="T95" s="2"/>
      <c r="U95" s="2"/>
      <c r="V95" s="2"/>
      <c r="W95" s="2"/>
    </row>
    <row r="96" spans="1:23" x14ac:dyDescent="0.35">
      <c r="A96">
        <v>2</v>
      </c>
      <c r="B96" s="536" t="str">
        <f t="shared" si="2"/>
        <v>2.2</v>
      </c>
      <c r="C96" s="17">
        <v>2.1</v>
      </c>
      <c r="D96" s="25">
        <v>3</v>
      </c>
      <c r="E96" s="178">
        <v>2</v>
      </c>
      <c r="F96" s="367" t="s">
        <v>227</v>
      </c>
      <c r="G96" s="323">
        <v>1</v>
      </c>
      <c r="H96" s="112" t="s">
        <v>82</v>
      </c>
      <c r="I96" s="112"/>
      <c r="J96" s="169">
        <v>25</v>
      </c>
      <c r="K96" s="182">
        <v>5</v>
      </c>
      <c r="L96" s="128">
        <v>3</v>
      </c>
      <c r="M96" s="165" t="s">
        <v>228</v>
      </c>
      <c r="N96" s="176">
        <v>1</v>
      </c>
      <c r="O96" s="131" t="s">
        <v>84</v>
      </c>
      <c r="P96" s="131"/>
      <c r="Q96" s="169">
        <v>25</v>
      </c>
      <c r="R96" s="187" t="s">
        <v>229</v>
      </c>
      <c r="S96" s="2" t="s">
        <v>230</v>
      </c>
      <c r="T96" s="2"/>
      <c r="U96" s="2"/>
      <c r="V96" s="2"/>
      <c r="W96" s="2"/>
    </row>
    <row r="97" spans="1:23" x14ac:dyDescent="0.35">
      <c r="A97">
        <v>3</v>
      </c>
      <c r="B97" s="536" t="str">
        <f t="shared" si="2"/>
        <v>2.3</v>
      </c>
      <c r="C97" s="17">
        <v>2.2999999999999998</v>
      </c>
      <c r="D97" s="25">
        <v>3</v>
      </c>
      <c r="E97" s="178">
        <v>2</v>
      </c>
      <c r="F97" s="368" t="s">
        <v>234</v>
      </c>
      <c r="G97" s="328">
        <v>1</v>
      </c>
      <c r="H97" s="137" t="s">
        <v>99</v>
      </c>
      <c r="I97" s="137"/>
      <c r="J97" s="169">
        <v>25</v>
      </c>
      <c r="K97" s="182">
        <v>5</v>
      </c>
      <c r="L97" s="128">
        <v>3</v>
      </c>
      <c r="M97" s="165" t="s">
        <v>235</v>
      </c>
      <c r="N97" s="176">
        <v>1</v>
      </c>
      <c r="O97" s="131" t="s">
        <v>99</v>
      </c>
      <c r="P97" s="131"/>
      <c r="Q97" s="169">
        <v>25</v>
      </c>
      <c r="R97" s="187" t="s">
        <v>236</v>
      </c>
      <c r="S97" s="51" t="s">
        <v>237</v>
      </c>
      <c r="T97" s="2"/>
      <c r="U97" s="2"/>
      <c r="V97" s="2"/>
      <c r="W97" s="2"/>
    </row>
    <row r="98" spans="1:23" x14ac:dyDescent="0.35">
      <c r="A98">
        <v>4</v>
      </c>
      <c r="B98" s="536" t="str">
        <f t="shared" si="2"/>
        <v>2.4</v>
      </c>
      <c r="C98" s="17">
        <v>2.2000000000000002</v>
      </c>
      <c r="D98" s="25">
        <v>3</v>
      </c>
      <c r="E98" s="178">
        <v>2</v>
      </c>
      <c r="F98" s="367" t="s">
        <v>231</v>
      </c>
      <c r="G98" s="323">
        <v>1</v>
      </c>
      <c r="H98" s="112" t="s">
        <v>88</v>
      </c>
      <c r="I98" s="112"/>
      <c r="J98" s="169">
        <v>25</v>
      </c>
      <c r="K98" s="182">
        <v>6</v>
      </c>
      <c r="L98" s="176">
        <v>3</v>
      </c>
      <c r="M98" s="147" t="s">
        <v>232</v>
      </c>
      <c r="N98" s="375">
        <v>1</v>
      </c>
      <c r="O98" s="701" t="s">
        <v>90</v>
      </c>
      <c r="P98" s="129"/>
      <c r="Q98" s="169">
        <v>25</v>
      </c>
      <c r="R98" s="187" t="s">
        <v>233</v>
      </c>
      <c r="S98" s="2" t="s">
        <v>218</v>
      </c>
      <c r="T98" s="2"/>
      <c r="U98" s="2"/>
      <c r="V98" s="2"/>
      <c r="W98" s="2"/>
    </row>
    <row r="99" spans="1:23" x14ac:dyDescent="0.35">
      <c r="A99">
        <v>5</v>
      </c>
      <c r="B99" s="536" t="str">
        <f t="shared" si="2"/>
        <v>2.5</v>
      </c>
      <c r="C99" s="17">
        <v>2.5</v>
      </c>
      <c r="D99" s="25">
        <v>4</v>
      </c>
      <c r="E99" s="178">
        <v>2</v>
      </c>
      <c r="F99" s="493" t="s">
        <v>242</v>
      </c>
      <c r="G99" s="494">
        <v>2</v>
      </c>
      <c r="H99" s="495" t="s">
        <v>93</v>
      </c>
      <c r="I99" s="495"/>
      <c r="J99" s="169">
        <v>25</v>
      </c>
      <c r="K99" s="102">
        <v>4</v>
      </c>
      <c r="L99" s="97">
        <v>2</v>
      </c>
      <c r="M99" s="493" t="s">
        <v>242</v>
      </c>
      <c r="N99" s="494">
        <v>2</v>
      </c>
      <c r="O99" s="495" t="s">
        <v>93</v>
      </c>
      <c r="P99" s="495"/>
      <c r="Q99" s="169">
        <v>25</v>
      </c>
      <c r="R99" s="187"/>
      <c r="S99" s="2"/>
      <c r="T99" s="2"/>
    </row>
    <row r="100" spans="1:23" x14ac:dyDescent="0.35">
      <c r="A100">
        <v>6</v>
      </c>
      <c r="B100" s="536" t="str">
        <f t="shared" si="2"/>
        <v>2.6</v>
      </c>
      <c r="C100" s="17">
        <v>2.6</v>
      </c>
      <c r="D100" s="25">
        <v>4</v>
      </c>
      <c r="E100" s="178">
        <v>2</v>
      </c>
      <c r="F100" s="493" t="s">
        <v>243</v>
      </c>
      <c r="G100" s="494">
        <v>1</v>
      </c>
      <c r="H100" s="495" t="s">
        <v>96</v>
      </c>
      <c r="I100" s="495"/>
      <c r="J100" s="169">
        <v>25</v>
      </c>
      <c r="K100" s="102">
        <v>4</v>
      </c>
      <c r="L100" s="97">
        <v>2</v>
      </c>
      <c r="M100" s="493" t="s">
        <v>243</v>
      </c>
      <c r="N100" s="494">
        <v>1</v>
      </c>
      <c r="O100" s="495" t="s">
        <v>96</v>
      </c>
      <c r="P100" s="495"/>
      <c r="Q100" s="169">
        <v>25</v>
      </c>
      <c r="R100" s="187"/>
      <c r="S100" s="2"/>
      <c r="T100" s="2"/>
    </row>
    <row r="101" spans="1:23" x14ac:dyDescent="0.35">
      <c r="A101">
        <v>7</v>
      </c>
      <c r="B101" s="536" t="str">
        <f t="shared" si="2"/>
        <v>2.7</v>
      </c>
      <c r="C101" s="17">
        <v>2.7</v>
      </c>
      <c r="D101" s="25">
        <v>4</v>
      </c>
      <c r="E101" s="178">
        <v>2</v>
      </c>
      <c r="F101" s="493" t="s">
        <v>244</v>
      </c>
      <c r="G101" s="494">
        <v>1</v>
      </c>
      <c r="H101" s="495" t="s">
        <v>112</v>
      </c>
      <c r="I101" s="495"/>
      <c r="J101" s="169">
        <v>25</v>
      </c>
      <c r="K101" s="102">
        <v>4</v>
      </c>
      <c r="L101" s="97">
        <v>2</v>
      </c>
      <c r="M101" s="493" t="s">
        <v>244</v>
      </c>
      <c r="N101" s="494">
        <v>1</v>
      </c>
      <c r="O101" s="495" t="s">
        <v>112</v>
      </c>
      <c r="P101" s="495"/>
      <c r="Q101" s="169">
        <v>25</v>
      </c>
      <c r="R101" s="187" t="s">
        <v>245</v>
      </c>
      <c r="S101" s="156" t="s">
        <v>246</v>
      </c>
      <c r="T101" s="2"/>
    </row>
    <row r="102" spans="1:23" x14ac:dyDescent="0.35">
      <c r="A102">
        <v>8</v>
      </c>
      <c r="B102" s="536" t="str">
        <f t="shared" si="2"/>
        <v>2.8</v>
      </c>
      <c r="C102" s="17">
        <v>2.8</v>
      </c>
      <c r="D102" s="25">
        <v>4</v>
      </c>
      <c r="E102" s="178">
        <v>2</v>
      </c>
      <c r="F102" s="496" t="s">
        <v>247</v>
      </c>
      <c r="G102" s="497">
        <v>1</v>
      </c>
      <c r="H102" s="498" t="s">
        <v>108</v>
      </c>
      <c r="I102" s="498"/>
      <c r="J102" s="169">
        <v>25</v>
      </c>
      <c r="K102" s="102">
        <v>4</v>
      </c>
      <c r="L102" s="97">
        <v>2</v>
      </c>
      <c r="M102" s="496" t="s">
        <v>247</v>
      </c>
      <c r="N102" s="497">
        <v>1</v>
      </c>
      <c r="O102" s="498" t="s">
        <v>108</v>
      </c>
      <c r="P102" s="498"/>
      <c r="Q102" s="169">
        <v>25</v>
      </c>
      <c r="R102" s="187"/>
      <c r="S102" s="2"/>
      <c r="T102" s="2"/>
    </row>
    <row r="103" spans="1:23" x14ac:dyDescent="0.35">
      <c r="A103">
        <v>1</v>
      </c>
      <c r="B103" s="536" t="str">
        <f t="shared" si="2"/>
        <v>3.1</v>
      </c>
      <c r="C103" s="17">
        <v>3.2</v>
      </c>
      <c r="D103" s="25">
        <v>5</v>
      </c>
      <c r="E103" s="178">
        <v>3</v>
      </c>
      <c r="F103" s="368" t="s">
        <v>253</v>
      </c>
      <c r="G103" s="328">
        <v>1</v>
      </c>
      <c r="H103" s="137" t="s">
        <v>115</v>
      </c>
      <c r="I103" s="137"/>
      <c r="J103" s="169">
        <v>25</v>
      </c>
      <c r="K103" s="182">
        <v>3</v>
      </c>
      <c r="L103" s="128">
        <v>2</v>
      </c>
      <c r="M103" s="560" t="s">
        <v>254</v>
      </c>
      <c r="N103" s="561">
        <v>1</v>
      </c>
      <c r="O103" s="562" t="s">
        <v>115</v>
      </c>
      <c r="P103" s="562"/>
      <c r="Q103" s="169">
        <v>25</v>
      </c>
      <c r="R103" s="559" t="s">
        <v>293</v>
      </c>
      <c r="S103" s="51" t="s">
        <v>237</v>
      </c>
      <c r="T103" s="2"/>
    </row>
    <row r="104" spans="1:23" x14ac:dyDescent="0.35">
      <c r="A104">
        <v>2</v>
      </c>
      <c r="B104" s="536" t="str">
        <f t="shared" si="2"/>
        <v>3.2</v>
      </c>
      <c r="C104" s="17">
        <v>3.3</v>
      </c>
      <c r="D104" s="25">
        <v>5</v>
      </c>
      <c r="E104" s="178">
        <v>3</v>
      </c>
      <c r="F104" s="366" t="s">
        <v>256</v>
      </c>
      <c r="G104" s="321">
        <v>1</v>
      </c>
      <c r="H104" s="113" t="s">
        <v>120</v>
      </c>
      <c r="I104" s="126"/>
      <c r="J104" s="169">
        <v>25</v>
      </c>
      <c r="K104" s="102">
        <v>5</v>
      </c>
      <c r="L104" s="97">
        <v>3</v>
      </c>
      <c r="M104" s="366" t="s">
        <v>256</v>
      </c>
      <c r="N104" s="321">
        <v>1</v>
      </c>
      <c r="O104" s="113" t="s">
        <v>120</v>
      </c>
      <c r="P104" s="126"/>
      <c r="Q104" s="169">
        <v>25</v>
      </c>
      <c r="R104" s="187"/>
      <c r="S104" s="2" t="s">
        <v>294</v>
      </c>
      <c r="T104" s="2"/>
    </row>
    <row r="105" spans="1:23" x14ac:dyDescent="0.35">
      <c r="A105">
        <v>3</v>
      </c>
      <c r="B105" s="536" t="str">
        <f t="shared" si="2"/>
        <v>3.3</v>
      </c>
      <c r="C105" s="17">
        <v>3.1</v>
      </c>
      <c r="D105" s="25">
        <v>5</v>
      </c>
      <c r="E105" s="178">
        <v>3</v>
      </c>
      <c r="F105" s="370" t="s">
        <v>248</v>
      </c>
      <c r="G105" s="372">
        <v>1</v>
      </c>
      <c r="H105" s="292" t="s">
        <v>249</v>
      </c>
      <c r="I105" s="292"/>
      <c r="J105" s="169">
        <v>25</v>
      </c>
      <c r="K105" s="566">
        <v>6</v>
      </c>
      <c r="L105" s="465">
        <v>3</v>
      </c>
      <c r="M105" s="368" t="s">
        <v>303</v>
      </c>
      <c r="N105" s="328">
        <v>1</v>
      </c>
      <c r="O105" s="137" t="s">
        <v>249</v>
      </c>
      <c r="P105" s="137"/>
      <c r="Q105" s="169">
        <v>25</v>
      </c>
      <c r="R105" s="187" t="s">
        <v>289</v>
      </c>
      <c r="S105" s="51" t="s">
        <v>237</v>
      </c>
      <c r="T105" s="2"/>
    </row>
    <row r="106" spans="1:23" x14ac:dyDescent="0.35">
      <c r="A106">
        <v>4</v>
      </c>
      <c r="B106" s="536" t="str">
        <f t="shared" si="2"/>
        <v>3.4</v>
      </c>
      <c r="C106" s="17">
        <v>3.4</v>
      </c>
      <c r="D106" s="25">
        <v>5</v>
      </c>
      <c r="E106" s="178">
        <v>3</v>
      </c>
      <c r="F106" s="496" t="s">
        <v>258</v>
      </c>
      <c r="G106" s="497">
        <v>1</v>
      </c>
      <c r="H106" s="498" t="s">
        <v>137</v>
      </c>
      <c r="I106" s="498"/>
      <c r="J106" s="169">
        <v>25</v>
      </c>
      <c r="K106" s="566">
        <v>6</v>
      </c>
      <c r="L106" s="465">
        <v>3</v>
      </c>
      <c r="M106" s="496" t="s">
        <v>258</v>
      </c>
      <c r="N106" s="497">
        <v>1</v>
      </c>
      <c r="O106" s="498" t="s">
        <v>137</v>
      </c>
      <c r="P106" s="498"/>
      <c r="Q106" s="169">
        <v>25</v>
      </c>
      <c r="R106" s="559" t="s">
        <v>297</v>
      </c>
      <c r="S106" s="156" t="s">
        <v>259</v>
      </c>
      <c r="T106" s="2"/>
    </row>
    <row r="107" spans="1:23" x14ac:dyDescent="0.35">
      <c r="A107">
        <v>5</v>
      </c>
      <c r="B107" s="536" t="str">
        <f t="shared" si="2"/>
        <v>3.5</v>
      </c>
      <c r="C107" s="17">
        <v>3.5</v>
      </c>
      <c r="D107" s="25">
        <v>6</v>
      </c>
      <c r="E107" s="178">
        <v>3</v>
      </c>
      <c r="F107" s="368" t="s">
        <v>260</v>
      </c>
      <c r="G107" s="328">
        <v>1</v>
      </c>
      <c r="H107" s="137" t="s">
        <v>123</v>
      </c>
      <c r="I107" s="137"/>
      <c r="J107" s="169">
        <v>25</v>
      </c>
      <c r="K107" s="182">
        <v>3</v>
      </c>
      <c r="L107" s="128">
        <v>2</v>
      </c>
      <c r="M107" s="560" t="s">
        <v>261</v>
      </c>
      <c r="N107" s="561">
        <v>1</v>
      </c>
      <c r="O107" s="562" t="s">
        <v>125</v>
      </c>
      <c r="P107" s="562"/>
      <c r="Q107" s="169">
        <v>25</v>
      </c>
      <c r="R107" s="559" t="s">
        <v>298</v>
      </c>
      <c r="S107" s="2"/>
      <c r="T107" s="2"/>
    </row>
    <row r="108" spans="1:23" x14ac:dyDescent="0.35">
      <c r="A108">
        <v>6</v>
      </c>
      <c r="B108" s="536" t="str">
        <f t="shared" si="2"/>
        <v>3.6</v>
      </c>
      <c r="C108" s="293">
        <v>3.8</v>
      </c>
      <c r="D108" s="534">
        <v>6</v>
      </c>
      <c r="E108" s="484">
        <v>3</v>
      </c>
      <c r="F108" s="563" t="s">
        <v>269</v>
      </c>
      <c r="G108" s="564"/>
      <c r="H108" s="492" t="s">
        <v>270</v>
      </c>
      <c r="I108" s="565"/>
      <c r="J108" s="364">
        <v>25</v>
      </c>
      <c r="K108" s="297">
        <v>3</v>
      </c>
      <c r="L108" s="298">
        <v>2</v>
      </c>
      <c r="M108" s="501" t="s">
        <v>269</v>
      </c>
      <c r="N108" s="502"/>
      <c r="O108" s="503" t="s">
        <v>270</v>
      </c>
      <c r="P108" s="503"/>
      <c r="Q108" s="364">
        <v>25</v>
      </c>
      <c r="R108" s="559" t="s">
        <v>299</v>
      </c>
      <c r="S108" s="2"/>
      <c r="T108" s="2"/>
    </row>
    <row r="109" spans="1:23" x14ac:dyDescent="0.35">
      <c r="A109">
        <v>7</v>
      </c>
      <c r="B109" s="536" t="str">
        <f t="shared" si="2"/>
        <v>3.7</v>
      </c>
      <c r="C109" s="17">
        <v>3.7</v>
      </c>
      <c r="D109" s="25">
        <v>6</v>
      </c>
      <c r="E109" s="178">
        <v>3</v>
      </c>
      <c r="F109" s="499" t="s">
        <v>264</v>
      </c>
      <c r="G109" s="500">
        <v>1</v>
      </c>
      <c r="H109" s="142" t="s">
        <v>265</v>
      </c>
      <c r="I109" s="142"/>
      <c r="J109" s="169">
        <v>25</v>
      </c>
      <c r="K109" s="566">
        <v>5</v>
      </c>
      <c r="L109" s="465">
        <v>3</v>
      </c>
      <c r="M109" s="499" t="s">
        <v>266</v>
      </c>
      <c r="N109" s="500">
        <v>2</v>
      </c>
      <c r="O109" s="142" t="s">
        <v>267</v>
      </c>
      <c r="P109" s="142"/>
      <c r="Q109" s="169">
        <v>25</v>
      </c>
      <c r="R109" s="187" t="s">
        <v>268</v>
      </c>
      <c r="S109" s="2"/>
      <c r="T109" s="2"/>
    </row>
    <row r="110" spans="1:23" x14ac:dyDescent="0.35">
      <c r="A110">
        <v>8</v>
      </c>
      <c r="B110" s="536" t="str">
        <f t="shared" si="2"/>
        <v>3.8</v>
      </c>
      <c r="C110" s="17">
        <v>3.6</v>
      </c>
      <c r="D110" s="25">
        <v>6</v>
      </c>
      <c r="E110" s="178">
        <v>3</v>
      </c>
      <c r="F110" s="493" t="s">
        <v>263</v>
      </c>
      <c r="G110" s="494">
        <v>1</v>
      </c>
      <c r="H110" s="495" t="s">
        <v>144</v>
      </c>
      <c r="I110" s="495"/>
      <c r="J110" s="169">
        <v>25</v>
      </c>
      <c r="K110" s="102">
        <v>6</v>
      </c>
      <c r="L110" s="97">
        <v>3</v>
      </c>
      <c r="M110" s="369" t="s">
        <v>263</v>
      </c>
      <c r="N110" s="159">
        <v>1</v>
      </c>
      <c r="O110" s="104" t="s">
        <v>144</v>
      </c>
      <c r="P110" s="39"/>
      <c r="Q110" s="169">
        <v>25</v>
      </c>
      <c r="R110" s="187" t="s">
        <v>257</v>
      </c>
      <c r="S110" s="156" t="s">
        <v>259</v>
      </c>
      <c r="T110" s="2"/>
    </row>
    <row r="111" spans="1:23" x14ac:dyDescent="0.35">
      <c r="A111">
        <v>1</v>
      </c>
      <c r="B111" s="536" t="str">
        <f t="shared" si="2"/>
        <v>4.1</v>
      </c>
      <c r="C111" s="17">
        <v>4.0999999999999996</v>
      </c>
      <c r="D111" s="25">
        <v>7</v>
      </c>
      <c r="E111" s="178">
        <v>4</v>
      </c>
      <c r="F111" s="493" t="s">
        <v>274</v>
      </c>
      <c r="G111" s="494">
        <v>1</v>
      </c>
      <c r="H111" s="495" t="s">
        <v>150</v>
      </c>
      <c r="I111" s="495"/>
      <c r="J111" s="169">
        <v>25</v>
      </c>
      <c r="K111" s="102">
        <v>7</v>
      </c>
      <c r="L111" s="97">
        <v>4</v>
      </c>
      <c r="M111" s="493" t="s">
        <v>274</v>
      </c>
      <c r="N111" s="494">
        <v>1</v>
      </c>
      <c r="O111" s="495" t="s">
        <v>150</v>
      </c>
      <c r="P111" s="495"/>
      <c r="Q111" s="169">
        <v>25</v>
      </c>
      <c r="R111" s="187" t="s">
        <v>257</v>
      </c>
      <c r="S111" s="156" t="s">
        <v>259</v>
      </c>
      <c r="T111" s="2"/>
    </row>
    <row r="112" spans="1:23" x14ac:dyDescent="0.35">
      <c r="A112">
        <v>2</v>
      </c>
      <c r="B112" s="536" t="str">
        <f t="shared" si="2"/>
        <v>4.2</v>
      </c>
      <c r="C112" s="17">
        <v>4.2</v>
      </c>
      <c r="D112" s="25">
        <v>7</v>
      </c>
      <c r="E112" s="178">
        <v>4</v>
      </c>
      <c r="F112" s="369" t="s">
        <v>275</v>
      </c>
      <c r="G112" s="159">
        <v>1</v>
      </c>
      <c r="H112" s="104" t="s">
        <v>147</v>
      </c>
      <c r="I112" s="39"/>
      <c r="J112" s="169">
        <v>25</v>
      </c>
      <c r="K112" s="102">
        <v>7</v>
      </c>
      <c r="L112" s="97">
        <v>4</v>
      </c>
      <c r="M112" s="369" t="s">
        <v>275</v>
      </c>
      <c r="N112" s="159">
        <v>1</v>
      </c>
      <c r="O112" s="104" t="s">
        <v>147</v>
      </c>
      <c r="P112" s="39"/>
      <c r="Q112" s="169">
        <v>25</v>
      </c>
      <c r="R112" s="187"/>
      <c r="S112" s="2"/>
      <c r="T112" s="2"/>
    </row>
    <row r="113" spans="1:20" x14ac:dyDescent="0.35">
      <c r="A113">
        <v>3</v>
      </c>
      <c r="B113" s="536" t="str">
        <f t="shared" si="2"/>
        <v>4.3</v>
      </c>
      <c r="C113" s="17">
        <v>4.3</v>
      </c>
      <c r="D113" s="25">
        <v>7</v>
      </c>
      <c r="E113" s="178">
        <v>4</v>
      </c>
      <c r="F113" s="488" t="s">
        <v>276</v>
      </c>
      <c r="G113" s="489">
        <v>1</v>
      </c>
      <c r="H113" s="491" t="s">
        <v>153</v>
      </c>
      <c r="I113" s="491"/>
      <c r="J113" s="169">
        <v>25</v>
      </c>
      <c r="K113" s="102">
        <v>7</v>
      </c>
      <c r="L113" s="97">
        <v>4</v>
      </c>
      <c r="M113" s="488" t="s">
        <v>276</v>
      </c>
      <c r="N113" s="489">
        <v>1</v>
      </c>
      <c r="O113" s="491" t="s">
        <v>153</v>
      </c>
      <c r="P113" s="491"/>
      <c r="Q113" s="169">
        <v>25</v>
      </c>
      <c r="R113" s="187" t="s">
        <v>257</v>
      </c>
      <c r="S113" s="156" t="s">
        <v>259</v>
      </c>
      <c r="T113" s="2"/>
    </row>
    <row r="114" spans="1:20" x14ac:dyDescent="0.35">
      <c r="A114">
        <v>4</v>
      </c>
      <c r="B114" s="536" t="str">
        <f t="shared" si="2"/>
        <v>4.4</v>
      </c>
      <c r="C114" s="293">
        <v>4.4000000000000004</v>
      </c>
      <c r="D114" s="534">
        <v>7</v>
      </c>
      <c r="E114" s="484">
        <v>4</v>
      </c>
      <c r="F114" s="371" t="s">
        <v>277</v>
      </c>
      <c r="G114" s="373"/>
      <c r="H114" s="492" t="s">
        <v>300</v>
      </c>
      <c r="I114" s="296"/>
      <c r="J114" s="364">
        <v>25</v>
      </c>
      <c r="K114" s="299">
        <v>7</v>
      </c>
      <c r="L114" s="295">
        <v>4</v>
      </c>
      <c r="M114" s="371" t="s">
        <v>277</v>
      </c>
      <c r="N114" s="373"/>
      <c r="O114" s="492" t="s">
        <v>300</v>
      </c>
      <c r="P114" s="294"/>
      <c r="Q114" s="364">
        <v>25</v>
      </c>
      <c r="R114" s="187"/>
      <c r="S114" s="2"/>
      <c r="T114" s="2"/>
    </row>
    <row r="115" spans="1:20" x14ac:dyDescent="0.35">
      <c r="A115">
        <v>5</v>
      </c>
      <c r="B115" s="536" t="str">
        <f t="shared" si="2"/>
        <v>4.5</v>
      </c>
      <c r="C115" s="17">
        <v>4.5</v>
      </c>
      <c r="D115" s="25">
        <v>8</v>
      </c>
      <c r="E115" s="178">
        <v>4</v>
      </c>
      <c r="F115" s="366" t="s">
        <v>279</v>
      </c>
      <c r="G115" s="321">
        <v>1</v>
      </c>
      <c r="H115" s="113" t="s">
        <v>156</v>
      </c>
      <c r="I115" s="126"/>
      <c r="J115" s="169">
        <v>100</v>
      </c>
      <c r="K115" s="102">
        <v>8</v>
      </c>
      <c r="L115" s="97">
        <v>4</v>
      </c>
      <c r="M115" s="366" t="s">
        <v>279</v>
      </c>
      <c r="N115" s="321">
        <v>2</v>
      </c>
      <c r="O115" s="113" t="s">
        <v>280</v>
      </c>
      <c r="P115" s="126"/>
      <c r="Q115" s="169">
        <v>100</v>
      </c>
      <c r="R115" s="187" t="s">
        <v>281</v>
      </c>
      <c r="S115" s="156" t="s">
        <v>282</v>
      </c>
      <c r="T115" s="2"/>
    </row>
    <row r="116" spans="1:20" x14ac:dyDescent="0.35">
      <c r="D116" s="45"/>
      <c r="E116" s="158"/>
      <c r="F116" s="45"/>
      <c r="G116" s="158"/>
      <c r="J116" s="168"/>
      <c r="K116" s="45"/>
      <c r="M116" s="45"/>
      <c r="N116" s="158"/>
      <c r="Q116" s="168"/>
      <c r="R116" s="45"/>
    </row>
    <row r="117" spans="1:20" x14ac:dyDescent="0.35">
      <c r="A117" s="110"/>
      <c r="B117" s="291"/>
      <c r="C117" s="68"/>
      <c r="D117" s="68"/>
      <c r="E117" s="68"/>
      <c r="F117" s="104"/>
      <c r="G117" s="104"/>
      <c r="H117" s="68"/>
      <c r="I117" s="68"/>
    </row>
    <row r="118" spans="1:20" ht="15" x14ac:dyDescent="0.4">
      <c r="M118" s="192" t="s">
        <v>157</v>
      </c>
      <c r="R118" s="193" t="s">
        <v>158</v>
      </c>
    </row>
    <row r="119" spans="1:20" x14ac:dyDescent="0.35">
      <c r="B119" s="188"/>
      <c r="C119" s="189"/>
      <c r="D119" s="190" t="s">
        <v>304</v>
      </c>
      <c r="E119" t="s">
        <v>305</v>
      </c>
      <c r="K119" t="s">
        <v>306</v>
      </c>
      <c r="M119" s="60" t="s">
        <v>307</v>
      </c>
      <c r="O119" t="s">
        <v>162</v>
      </c>
      <c r="R119" t="s">
        <v>163</v>
      </c>
      <c r="S119" t="s">
        <v>164</v>
      </c>
    </row>
    <row r="120" spans="1:20" x14ac:dyDescent="0.35">
      <c r="B120" s="191"/>
      <c r="C120" s="189"/>
      <c r="D120" s="190"/>
      <c r="E120" t="s">
        <v>308</v>
      </c>
      <c r="K120" t="s">
        <v>309</v>
      </c>
      <c r="M120" s="60" t="s">
        <v>310</v>
      </c>
      <c r="O120" t="s">
        <v>168</v>
      </c>
      <c r="R120" t="s">
        <v>311</v>
      </c>
      <c r="S120" t="s">
        <v>312</v>
      </c>
    </row>
    <row r="121" spans="1:20" x14ac:dyDescent="0.35">
      <c r="B121" s="191"/>
      <c r="C121" s="189"/>
      <c r="D121" s="190" t="s">
        <v>6</v>
      </c>
      <c r="E121" t="s">
        <v>166</v>
      </c>
      <c r="K121" t="s">
        <v>313</v>
      </c>
      <c r="M121" s="60" t="s">
        <v>314</v>
      </c>
      <c r="O121" t="s">
        <v>173</v>
      </c>
      <c r="R121" t="s">
        <v>315</v>
      </c>
    </row>
    <row r="122" spans="1:20" x14ac:dyDescent="0.35">
      <c r="B122" s="191"/>
      <c r="C122" s="189"/>
      <c r="D122" s="190"/>
      <c r="R122" t="s">
        <v>316</v>
      </c>
    </row>
    <row r="124" spans="1:20" ht="15" customHeight="1" x14ac:dyDescent="0.35">
      <c r="A124" s="110"/>
      <c r="B124" s="291"/>
      <c r="C124" s="68"/>
      <c r="D124" s="68"/>
      <c r="E124" s="68"/>
      <c r="F124" s="104"/>
      <c r="G124" s="104"/>
      <c r="H124" s="68"/>
      <c r="I124" s="68"/>
    </row>
    <row r="125" spans="1:20" s="2" customFormat="1" x14ac:dyDescent="0.35">
      <c r="A125" s="4"/>
      <c r="B125" s="5"/>
      <c r="C125" s="6" t="s">
        <v>317</v>
      </c>
      <c r="D125" s="7"/>
      <c r="E125" s="8"/>
      <c r="F125" s="9"/>
      <c r="G125" s="10"/>
      <c r="H125" s="11"/>
      <c r="I125" s="9"/>
      <c r="J125" s="10"/>
      <c r="K125" s="10"/>
      <c r="L125" s="10"/>
      <c r="M125" s="9"/>
      <c r="N125" s="10"/>
      <c r="O125" s="11"/>
      <c r="P125" s="9"/>
      <c r="Q125" s="10"/>
      <c r="R125" s="12"/>
      <c r="S125" s="12"/>
      <c r="T125" s="12"/>
    </row>
    <row r="126" spans="1:20" s="2" customFormat="1" ht="13" x14ac:dyDescent="0.3">
      <c r="A126" s="13"/>
      <c r="B126" s="14"/>
      <c r="C126" s="15"/>
      <c r="D126" s="16"/>
      <c r="E126" s="17"/>
      <c r="F126" s="18"/>
      <c r="G126" s="16"/>
      <c r="H126" s="17"/>
      <c r="I126" s="18" t="s">
        <v>180</v>
      </c>
      <c r="J126" s="19">
        <f>SUM(J134:J155,J157,J159:J162)</f>
        <v>750</v>
      </c>
      <c r="K126" s="20"/>
      <c r="L126" s="16"/>
      <c r="M126" s="18"/>
      <c r="N126" s="16"/>
      <c r="O126" s="21"/>
      <c r="P126" s="18" t="s">
        <v>180</v>
      </c>
      <c r="Q126" s="19">
        <f>SUM(Q134:Q155,Q157,Q159:Q162)</f>
        <v>750</v>
      </c>
      <c r="R126" s="22"/>
    </row>
    <row r="127" spans="1:20" s="2" customFormat="1" x14ac:dyDescent="0.35">
      <c r="A127" s="13"/>
      <c r="B127" s="14"/>
      <c r="C127" s="24"/>
      <c r="D127" s="16"/>
      <c r="E127" s="17"/>
      <c r="F127" s="18"/>
      <c r="G127" s="16"/>
      <c r="H127" s="17"/>
      <c r="I127" s="27" t="s">
        <v>181</v>
      </c>
      <c r="J127" s="28">
        <f>SUM(J156,J158)</f>
        <v>50</v>
      </c>
      <c r="K127" s="25"/>
      <c r="L127" s="16"/>
      <c r="M127" s="18"/>
      <c r="N127" s="16"/>
      <c r="O127" s="21"/>
      <c r="P127" s="27" t="s">
        <v>181</v>
      </c>
      <c r="Q127" s="28">
        <f>SUM(Q156,Q158)</f>
        <v>50</v>
      </c>
      <c r="R127" t="s">
        <v>163</v>
      </c>
      <c r="S127" t="s">
        <v>164</v>
      </c>
    </row>
    <row r="128" spans="1:20" s="2" customFormat="1" x14ac:dyDescent="0.35">
      <c r="C128" s="24"/>
      <c r="D128" s="16"/>
      <c r="E128" s="17"/>
      <c r="F128" s="18"/>
      <c r="G128" s="16"/>
      <c r="H128" s="17"/>
      <c r="I128" s="30" t="s">
        <v>182</v>
      </c>
      <c r="J128" s="485">
        <f>SUM(J126:J127)</f>
        <v>800</v>
      </c>
      <c r="K128" s="25"/>
      <c r="L128" s="16"/>
      <c r="M128" s="18"/>
      <c r="N128" s="16"/>
      <c r="O128" s="21"/>
      <c r="P128" s="30" t="s">
        <v>182</v>
      </c>
      <c r="Q128" s="31">
        <f>SUM(Q126:Q127)</f>
        <v>800</v>
      </c>
      <c r="R128" t="s">
        <v>169</v>
      </c>
      <c r="S128" t="s">
        <v>170</v>
      </c>
      <c r="T128" s="13"/>
    </row>
    <row r="129" spans="1:23" ht="29" x14ac:dyDescent="0.35">
      <c r="R129" s="640" t="s">
        <v>174</v>
      </c>
      <c r="S129" t="s">
        <v>175</v>
      </c>
    </row>
    <row r="130" spans="1:23" x14ac:dyDescent="0.35">
      <c r="R130" s="640" t="s">
        <v>7</v>
      </c>
      <c r="S130" t="s">
        <v>177</v>
      </c>
    </row>
    <row r="132" spans="1:23" s="50" customFormat="1" x14ac:dyDescent="0.35">
      <c r="A132" s="300" t="s">
        <v>318</v>
      </c>
      <c r="B132" s="301"/>
      <c r="C132" s="302" t="s">
        <v>184</v>
      </c>
      <c r="D132" s="303" t="s">
        <v>319</v>
      </c>
      <c r="E132" s="303"/>
      <c r="F132" s="303"/>
      <c r="G132" s="304"/>
      <c r="H132" s="304"/>
      <c r="I132" s="304"/>
      <c r="J132" s="301"/>
      <c r="K132" s="305">
        <v>2026</v>
      </c>
      <c r="L132" s="303" t="s">
        <v>320</v>
      </c>
      <c r="M132" s="303"/>
      <c r="N132" s="301"/>
      <c r="O132" s="304"/>
      <c r="P132" s="304"/>
      <c r="Q132" s="301"/>
      <c r="R132" s="306"/>
      <c r="S132" s="304"/>
      <c r="T132" s="304"/>
      <c r="U132" s="304"/>
      <c r="V132" s="304"/>
      <c r="W132" s="304"/>
    </row>
    <row r="133" spans="1:23" s="51" customFormat="1" ht="23" x14ac:dyDescent="0.25">
      <c r="B133" s="52" t="s">
        <v>187</v>
      </c>
      <c r="C133" s="53" t="s">
        <v>321</v>
      </c>
      <c r="D133" s="54" t="s">
        <v>189</v>
      </c>
      <c r="E133" s="55" t="s">
        <v>190</v>
      </c>
      <c r="F133" s="56" t="s">
        <v>322</v>
      </c>
      <c r="G133" s="53" t="s">
        <v>192</v>
      </c>
      <c r="H133" s="354" t="s">
        <v>323</v>
      </c>
      <c r="I133" s="359" t="s">
        <v>193</v>
      </c>
      <c r="J133" s="54" t="s">
        <v>195</v>
      </c>
      <c r="K133" s="57" t="s">
        <v>196</v>
      </c>
      <c r="L133" s="53" t="s">
        <v>197</v>
      </c>
      <c r="M133" s="56" t="s">
        <v>324</v>
      </c>
      <c r="N133" s="146" t="s">
        <v>199</v>
      </c>
      <c r="O133" s="354" t="s">
        <v>325</v>
      </c>
      <c r="P133" s="58" t="s">
        <v>200</v>
      </c>
      <c r="Q133" s="53" t="s">
        <v>202</v>
      </c>
      <c r="R133" s="58" t="s">
        <v>203</v>
      </c>
      <c r="S133" s="59" t="s">
        <v>204</v>
      </c>
      <c r="T133" s="59" t="s">
        <v>205</v>
      </c>
      <c r="U133" s="120"/>
      <c r="V133" s="121" t="s">
        <v>206</v>
      </c>
      <c r="W133" s="122" t="s">
        <v>207</v>
      </c>
    </row>
    <row r="134" spans="1:23" x14ac:dyDescent="0.35">
      <c r="B134" s="194" t="str">
        <f t="shared" ref="B134:B162" si="3">E134&amp;"."&amp;D134</f>
        <v>1.1</v>
      </c>
      <c r="C134" s="124" t="s">
        <v>326</v>
      </c>
      <c r="D134" s="318">
        <v>1</v>
      </c>
      <c r="E134" s="319">
        <v>1</v>
      </c>
      <c r="F134" s="307" t="s">
        <v>49</v>
      </c>
      <c r="G134" s="308">
        <v>1</v>
      </c>
      <c r="H134" s="330" t="s">
        <v>50</v>
      </c>
      <c r="I134" s="331" t="s">
        <v>51</v>
      </c>
      <c r="J134" s="362">
        <v>25</v>
      </c>
      <c r="K134" s="346">
        <v>1</v>
      </c>
      <c r="L134" s="347">
        <v>1</v>
      </c>
      <c r="M134" s="307" t="s">
        <v>49</v>
      </c>
      <c r="N134" s="308">
        <v>1</v>
      </c>
      <c r="O134" s="355" t="s">
        <v>50</v>
      </c>
      <c r="P134" s="356" t="s">
        <v>51</v>
      </c>
      <c r="Q134" s="482">
        <v>25</v>
      </c>
      <c r="R134" s="383" t="s">
        <v>327</v>
      </c>
      <c r="S134" s="384"/>
      <c r="T134" s="385"/>
      <c r="U134" s="123"/>
      <c r="V134" s="123"/>
      <c r="W134" s="123"/>
    </row>
    <row r="135" spans="1:23" x14ac:dyDescent="0.35">
      <c r="B135" s="195" t="str">
        <f t="shared" si="3"/>
        <v>1.1</v>
      </c>
      <c r="C135" s="17" t="s">
        <v>326</v>
      </c>
      <c r="D135" s="320">
        <v>1</v>
      </c>
      <c r="E135" s="321">
        <v>1</v>
      </c>
      <c r="F135" s="309" t="s">
        <v>53</v>
      </c>
      <c r="G135" s="310">
        <v>1</v>
      </c>
      <c r="H135" s="332" t="s">
        <v>54</v>
      </c>
      <c r="I135" s="164" t="s">
        <v>55</v>
      </c>
      <c r="J135" s="361">
        <v>25</v>
      </c>
      <c r="K135" s="317">
        <v>1</v>
      </c>
      <c r="L135" s="348">
        <v>1</v>
      </c>
      <c r="M135" s="309" t="s">
        <v>53</v>
      </c>
      <c r="N135" s="310">
        <v>1</v>
      </c>
      <c r="O135" s="332" t="s">
        <v>54</v>
      </c>
      <c r="P135" s="164" t="s">
        <v>55</v>
      </c>
      <c r="Q135" s="483">
        <v>25</v>
      </c>
      <c r="R135" s="90" t="s">
        <v>327</v>
      </c>
      <c r="S135" s="386"/>
      <c r="T135" s="387"/>
      <c r="U135" s="2"/>
      <c r="V135" s="2"/>
      <c r="W135" s="2"/>
    </row>
    <row r="136" spans="1:23" x14ac:dyDescent="0.35">
      <c r="B136" s="195" t="str">
        <f t="shared" si="3"/>
        <v>1.2</v>
      </c>
      <c r="C136" s="17" t="s">
        <v>328</v>
      </c>
      <c r="D136" s="322">
        <v>2</v>
      </c>
      <c r="E136" s="321">
        <v>1</v>
      </c>
      <c r="F136" s="311" t="s">
        <v>72</v>
      </c>
      <c r="G136" s="312">
        <v>1</v>
      </c>
      <c r="H136" s="333" t="s">
        <v>73</v>
      </c>
      <c r="I136" s="334" t="s">
        <v>74</v>
      </c>
      <c r="J136" s="361">
        <v>25</v>
      </c>
      <c r="K136" s="349">
        <v>2</v>
      </c>
      <c r="L136" s="348">
        <v>1</v>
      </c>
      <c r="M136" s="340" t="s">
        <v>75</v>
      </c>
      <c r="N136" s="341">
        <v>1</v>
      </c>
      <c r="O136" s="340" t="s">
        <v>75</v>
      </c>
      <c r="P136" s="161" t="s">
        <v>76</v>
      </c>
      <c r="Q136" s="483">
        <v>25</v>
      </c>
      <c r="R136" s="90" t="s">
        <v>217</v>
      </c>
      <c r="S136" s="386"/>
      <c r="T136" s="387" t="s">
        <v>329</v>
      </c>
      <c r="U136" s="2"/>
      <c r="V136" s="2"/>
      <c r="W136" s="2"/>
    </row>
    <row r="137" spans="1:23" x14ac:dyDescent="0.35">
      <c r="B137" s="195" t="str">
        <f t="shared" si="3"/>
        <v>1.2</v>
      </c>
      <c r="C137" s="17" t="s">
        <v>328</v>
      </c>
      <c r="D137" s="320">
        <v>2</v>
      </c>
      <c r="E137" s="323">
        <v>1</v>
      </c>
      <c r="F137" s="490" t="s">
        <v>63</v>
      </c>
      <c r="G137" s="521">
        <v>1</v>
      </c>
      <c r="H137" s="522" t="s">
        <v>64</v>
      </c>
      <c r="I137" s="523" t="s">
        <v>65</v>
      </c>
      <c r="J137" s="361">
        <v>25</v>
      </c>
      <c r="K137" s="317">
        <v>4</v>
      </c>
      <c r="L137" s="348">
        <v>1</v>
      </c>
      <c r="M137" s="490" t="s">
        <v>63</v>
      </c>
      <c r="N137" s="521">
        <v>1</v>
      </c>
      <c r="O137" s="522" t="s">
        <v>64</v>
      </c>
      <c r="P137" s="523" t="s">
        <v>65</v>
      </c>
      <c r="Q137" s="483">
        <v>25</v>
      </c>
      <c r="R137" s="388" t="s">
        <v>330</v>
      </c>
      <c r="S137" s="389"/>
      <c r="T137" s="390"/>
      <c r="U137" s="2"/>
      <c r="V137" s="2"/>
      <c r="W137" s="2"/>
    </row>
    <row r="138" spans="1:23" x14ac:dyDescent="0.35">
      <c r="B138" s="195" t="str">
        <f t="shared" si="3"/>
        <v>1.3</v>
      </c>
      <c r="C138" s="17" t="s">
        <v>331</v>
      </c>
      <c r="D138" s="324">
        <v>3</v>
      </c>
      <c r="E138" s="325">
        <v>1</v>
      </c>
      <c r="F138" s="311" t="s">
        <v>56</v>
      </c>
      <c r="G138" s="312">
        <v>1</v>
      </c>
      <c r="H138" s="333" t="s">
        <v>57</v>
      </c>
      <c r="I138" s="334" t="s">
        <v>58</v>
      </c>
      <c r="J138" s="361">
        <v>25</v>
      </c>
      <c r="K138" s="317">
        <v>2</v>
      </c>
      <c r="L138" s="348">
        <v>1</v>
      </c>
      <c r="M138" s="340" t="s">
        <v>59</v>
      </c>
      <c r="N138" s="341">
        <v>1</v>
      </c>
      <c r="O138" s="357" t="s">
        <v>60</v>
      </c>
      <c r="P138" s="358" t="s">
        <v>61</v>
      </c>
      <c r="Q138" s="483">
        <v>25</v>
      </c>
      <c r="R138" s="90" t="s">
        <v>332</v>
      </c>
      <c r="S138" s="386"/>
      <c r="T138" s="387"/>
      <c r="U138" s="2"/>
      <c r="V138" s="2"/>
      <c r="W138" s="2"/>
    </row>
    <row r="139" spans="1:23" x14ac:dyDescent="0.35">
      <c r="B139" s="195" t="str">
        <f t="shared" si="3"/>
        <v>1.3</v>
      </c>
      <c r="C139" s="17" t="s">
        <v>331</v>
      </c>
      <c r="D139" s="326">
        <v>3</v>
      </c>
      <c r="E139" s="327">
        <v>1</v>
      </c>
      <c r="F139" s="490" t="s">
        <v>66</v>
      </c>
      <c r="G139" s="521">
        <v>1</v>
      </c>
      <c r="H139" s="522" t="s">
        <v>67</v>
      </c>
      <c r="I139" s="523" t="s">
        <v>68</v>
      </c>
      <c r="J139" s="32">
        <v>25</v>
      </c>
      <c r="K139" s="350">
        <v>3</v>
      </c>
      <c r="L139" s="348">
        <v>1</v>
      </c>
      <c r="M139" s="490" t="s">
        <v>66</v>
      </c>
      <c r="N139" s="521">
        <v>1</v>
      </c>
      <c r="O139" s="522" t="s">
        <v>67</v>
      </c>
      <c r="P139" s="523" t="s">
        <v>68</v>
      </c>
      <c r="Q139" s="483">
        <v>25</v>
      </c>
      <c r="R139" s="23" t="s">
        <v>333</v>
      </c>
      <c r="S139" s="386"/>
      <c r="T139" s="387"/>
      <c r="U139" s="2"/>
      <c r="V139" s="2"/>
      <c r="W139" s="2"/>
    </row>
    <row r="140" spans="1:23" x14ac:dyDescent="0.35">
      <c r="B140" s="195" t="str">
        <f t="shared" si="3"/>
        <v>1.4</v>
      </c>
      <c r="C140" s="17" t="s">
        <v>334</v>
      </c>
      <c r="D140" s="320">
        <v>4</v>
      </c>
      <c r="E140" s="321">
        <v>1</v>
      </c>
      <c r="F140" s="313" t="s">
        <v>69</v>
      </c>
      <c r="G140" s="32">
        <v>1</v>
      </c>
      <c r="H140" s="335" t="s">
        <v>70</v>
      </c>
      <c r="I140" s="164" t="s">
        <v>71</v>
      </c>
      <c r="J140" s="361">
        <v>25</v>
      </c>
      <c r="K140" s="317">
        <v>3</v>
      </c>
      <c r="L140" s="348">
        <v>1</v>
      </c>
      <c r="M140" s="309" t="s">
        <v>69</v>
      </c>
      <c r="N140" s="310">
        <v>1</v>
      </c>
      <c r="O140" s="332" t="s">
        <v>70</v>
      </c>
      <c r="P140" s="164" t="s">
        <v>71</v>
      </c>
      <c r="Q140" s="483">
        <v>25</v>
      </c>
      <c r="R140" s="388" t="s">
        <v>327</v>
      </c>
      <c r="S140" s="386"/>
      <c r="T140" s="387" t="s">
        <v>335</v>
      </c>
      <c r="U140" s="2"/>
      <c r="V140" s="2"/>
      <c r="W140" s="2"/>
    </row>
    <row r="141" spans="1:23" x14ac:dyDescent="0.35">
      <c r="B141" s="195" t="str">
        <f t="shared" si="3"/>
        <v>1.4</v>
      </c>
      <c r="C141" s="17" t="s">
        <v>334</v>
      </c>
      <c r="D141" s="175">
        <v>4</v>
      </c>
      <c r="E141" s="321">
        <v>1</v>
      </c>
      <c r="F141" s="90" t="s">
        <v>77</v>
      </c>
      <c r="G141" s="88">
        <v>1</v>
      </c>
      <c r="H141" s="336" t="s">
        <v>78</v>
      </c>
      <c r="I141" s="163" t="s">
        <v>79</v>
      </c>
      <c r="J141" s="361">
        <v>25</v>
      </c>
      <c r="K141" s="351">
        <v>4</v>
      </c>
      <c r="L141" s="348">
        <v>1</v>
      </c>
      <c r="M141" s="90" t="s">
        <v>77</v>
      </c>
      <c r="N141" s="88">
        <v>1</v>
      </c>
      <c r="O141" s="336" t="s">
        <v>78</v>
      </c>
      <c r="P141" s="163" t="s">
        <v>79</v>
      </c>
      <c r="Q141" s="178">
        <v>25</v>
      </c>
      <c r="R141" s="388"/>
      <c r="S141" s="386"/>
      <c r="T141" s="387"/>
      <c r="U141" s="2"/>
      <c r="V141" s="2"/>
      <c r="W141" s="2"/>
    </row>
    <row r="142" spans="1:23" x14ac:dyDescent="0.35">
      <c r="B142" s="195" t="str">
        <f t="shared" si="3"/>
        <v>2.5</v>
      </c>
      <c r="C142" s="17" t="s">
        <v>336</v>
      </c>
      <c r="D142" s="320">
        <v>5</v>
      </c>
      <c r="E142" s="323">
        <v>2</v>
      </c>
      <c r="F142" s="311" t="s">
        <v>80</v>
      </c>
      <c r="G142" s="312">
        <v>1</v>
      </c>
      <c r="H142" s="333" t="s">
        <v>81</v>
      </c>
      <c r="I142" s="334" t="s">
        <v>82</v>
      </c>
      <c r="J142" s="361">
        <v>25</v>
      </c>
      <c r="K142" s="345">
        <v>10</v>
      </c>
      <c r="L142" s="348">
        <v>3</v>
      </c>
      <c r="M142" s="342" t="s">
        <v>83</v>
      </c>
      <c r="N142" s="343">
        <v>1</v>
      </c>
      <c r="O142" s="342" t="s">
        <v>83</v>
      </c>
      <c r="P142" s="166" t="s">
        <v>84</v>
      </c>
      <c r="Q142" s="178">
        <v>25</v>
      </c>
      <c r="R142" s="90" t="s">
        <v>337</v>
      </c>
      <c r="S142" s="391" t="s">
        <v>125</v>
      </c>
      <c r="T142" s="387"/>
      <c r="U142" s="2"/>
      <c r="V142" s="2"/>
      <c r="W142" s="2"/>
    </row>
    <row r="143" spans="1:23" x14ac:dyDescent="0.35">
      <c r="B143" s="195" t="str">
        <f t="shared" si="3"/>
        <v>2.5</v>
      </c>
      <c r="C143" s="17" t="s">
        <v>336</v>
      </c>
      <c r="D143" s="322">
        <v>5</v>
      </c>
      <c r="E143" s="323">
        <v>2</v>
      </c>
      <c r="F143" s="311" t="s">
        <v>86</v>
      </c>
      <c r="G143" s="312">
        <v>1</v>
      </c>
      <c r="H143" s="333" t="s">
        <v>87</v>
      </c>
      <c r="I143" s="334" t="s">
        <v>88</v>
      </c>
      <c r="J143" s="361">
        <v>25</v>
      </c>
      <c r="K143" s="349">
        <v>12</v>
      </c>
      <c r="L143" s="348">
        <v>3</v>
      </c>
      <c r="M143" s="340" t="s">
        <v>89</v>
      </c>
      <c r="N143" s="341">
        <v>1</v>
      </c>
      <c r="O143" s="340" t="s">
        <v>89</v>
      </c>
      <c r="P143" s="161" t="s">
        <v>90</v>
      </c>
      <c r="Q143" s="483">
        <v>25</v>
      </c>
      <c r="R143" s="90" t="s">
        <v>233</v>
      </c>
      <c r="S143" s="173" t="s">
        <v>338</v>
      </c>
      <c r="T143" s="387" t="s">
        <v>339</v>
      </c>
      <c r="U143" s="2"/>
      <c r="V143" s="2"/>
      <c r="W143" s="2"/>
    </row>
    <row r="144" spans="1:23" x14ac:dyDescent="0.35">
      <c r="B144" s="195" t="str">
        <f t="shared" si="3"/>
        <v>2.6</v>
      </c>
      <c r="C144" s="17" t="s">
        <v>340</v>
      </c>
      <c r="D144" s="175">
        <v>6</v>
      </c>
      <c r="E144" s="328">
        <v>2</v>
      </c>
      <c r="F144" s="90" t="s">
        <v>91</v>
      </c>
      <c r="G144" s="88">
        <v>2</v>
      </c>
      <c r="H144" s="336" t="s">
        <v>92</v>
      </c>
      <c r="I144" s="163" t="s">
        <v>93</v>
      </c>
      <c r="J144" s="17">
        <v>25</v>
      </c>
      <c r="K144" s="351">
        <v>6</v>
      </c>
      <c r="L144" s="348">
        <v>2</v>
      </c>
      <c r="M144" s="316" t="s">
        <v>91</v>
      </c>
      <c r="N144" s="97">
        <v>2</v>
      </c>
      <c r="O144" s="336" t="s">
        <v>92</v>
      </c>
      <c r="P144" s="163" t="s">
        <v>93</v>
      </c>
      <c r="Q144" s="178">
        <v>25</v>
      </c>
      <c r="R144" s="39"/>
      <c r="S144" s="386" t="s">
        <v>327</v>
      </c>
      <c r="T144" s="387"/>
      <c r="U144" s="2"/>
      <c r="V144" s="2"/>
      <c r="W144" s="2"/>
    </row>
    <row r="145" spans="2:20" x14ac:dyDescent="0.35">
      <c r="B145" s="195" t="str">
        <f t="shared" si="3"/>
        <v>2.6</v>
      </c>
      <c r="C145" s="17" t="s">
        <v>340</v>
      </c>
      <c r="D145" s="175">
        <v>6</v>
      </c>
      <c r="E145" s="328">
        <v>2</v>
      </c>
      <c r="F145" s="90" t="s">
        <v>94</v>
      </c>
      <c r="G145" s="88">
        <v>1</v>
      </c>
      <c r="H145" s="336" t="s">
        <v>95</v>
      </c>
      <c r="I145" s="163" t="s">
        <v>96</v>
      </c>
      <c r="J145" s="17">
        <v>25</v>
      </c>
      <c r="K145" s="351">
        <v>8</v>
      </c>
      <c r="L145" s="348">
        <v>2</v>
      </c>
      <c r="M145" s="90" t="s">
        <v>94</v>
      </c>
      <c r="N145" s="88">
        <v>1</v>
      </c>
      <c r="O145" s="336" t="s">
        <v>95</v>
      </c>
      <c r="P145" s="163" t="s">
        <v>96</v>
      </c>
      <c r="Q145" s="178">
        <v>25</v>
      </c>
      <c r="R145" s="90"/>
      <c r="S145" s="386" t="s">
        <v>327</v>
      </c>
      <c r="T145" s="387"/>
    </row>
    <row r="146" spans="2:20" x14ac:dyDescent="0.35">
      <c r="B146" s="195" t="str">
        <f t="shared" si="3"/>
        <v>2.7</v>
      </c>
      <c r="C146" s="17" t="s">
        <v>341</v>
      </c>
      <c r="D146" s="329">
        <v>7</v>
      </c>
      <c r="E146" s="159">
        <v>2</v>
      </c>
      <c r="F146" s="148" t="s">
        <v>97</v>
      </c>
      <c r="G146" s="315">
        <v>1</v>
      </c>
      <c r="H146" s="337" t="s">
        <v>98</v>
      </c>
      <c r="I146" s="338" t="s">
        <v>99</v>
      </c>
      <c r="J146" s="17">
        <v>25</v>
      </c>
      <c r="K146" s="345">
        <v>9</v>
      </c>
      <c r="L146" s="348">
        <v>3</v>
      </c>
      <c r="M146" s="342" t="s">
        <v>100</v>
      </c>
      <c r="N146" s="343">
        <v>1</v>
      </c>
      <c r="O146" s="342" t="s">
        <v>100</v>
      </c>
      <c r="P146" s="166" t="s">
        <v>99</v>
      </c>
      <c r="Q146" s="178">
        <v>25</v>
      </c>
      <c r="R146" s="90" t="s">
        <v>342</v>
      </c>
      <c r="S146" s="391" t="s">
        <v>115</v>
      </c>
      <c r="T146" s="387" t="s">
        <v>343</v>
      </c>
    </row>
    <row r="147" spans="2:20" x14ac:dyDescent="0.35">
      <c r="B147" s="195" t="str">
        <f t="shared" si="3"/>
        <v>2.7</v>
      </c>
      <c r="C147" s="17" t="s">
        <v>341</v>
      </c>
      <c r="D147" s="329">
        <v>7</v>
      </c>
      <c r="E147" s="159">
        <v>2</v>
      </c>
      <c r="F147" s="148" t="s">
        <v>101</v>
      </c>
      <c r="G147" s="315">
        <v>1</v>
      </c>
      <c r="H147" s="337" t="s">
        <v>102</v>
      </c>
      <c r="I147" s="338" t="s">
        <v>103</v>
      </c>
      <c r="J147" s="17">
        <v>25</v>
      </c>
      <c r="K147" s="345">
        <v>11</v>
      </c>
      <c r="L147" s="348">
        <v>3</v>
      </c>
      <c r="M147" s="342" t="s">
        <v>104</v>
      </c>
      <c r="N147" s="343">
        <v>1</v>
      </c>
      <c r="O147" s="342" t="s">
        <v>104</v>
      </c>
      <c r="P147" s="166" t="s">
        <v>344</v>
      </c>
      <c r="Q147" s="178">
        <v>25</v>
      </c>
      <c r="R147" s="90" t="s">
        <v>345</v>
      </c>
      <c r="S147" s="391" t="s">
        <v>346</v>
      </c>
      <c r="T147" s="387" t="s">
        <v>339</v>
      </c>
    </row>
    <row r="148" spans="2:20" x14ac:dyDescent="0.35">
      <c r="B148" s="195" t="str">
        <f t="shared" si="3"/>
        <v>2.8</v>
      </c>
      <c r="C148" s="17" t="s">
        <v>347</v>
      </c>
      <c r="D148" s="515">
        <v>8</v>
      </c>
      <c r="E148" s="159">
        <v>2</v>
      </c>
      <c r="F148" s="505" t="s">
        <v>106</v>
      </c>
      <c r="G148" s="506">
        <v>1</v>
      </c>
      <c r="H148" s="507" t="s">
        <v>107</v>
      </c>
      <c r="I148" s="508" t="s">
        <v>108</v>
      </c>
      <c r="J148" s="17">
        <v>25</v>
      </c>
      <c r="K148" s="516">
        <v>5</v>
      </c>
      <c r="L148" s="348">
        <v>2</v>
      </c>
      <c r="M148" s="505" t="s">
        <v>106</v>
      </c>
      <c r="N148" s="506">
        <v>1</v>
      </c>
      <c r="O148" s="507" t="s">
        <v>107</v>
      </c>
      <c r="P148" s="509" t="s">
        <v>108</v>
      </c>
      <c r="Q148" s="178">
        <v>25</v>
      </c>
      <c r="R148" s="90"/>
      <c r="S148" s="392" t="s">
        <v>348</v>
      </c>
      <c r="T148" s="387"/>
    </row>
    <row r="149" spans="2:20" x14ac:dyDescent="0.35">
      <c r="B149" s="195" t="str">
        <f t="shared" si="3"/>
        <v>2.8</v>
      </c>
      <c r="C149" s="17" t="s">
        <v>347</v>
      </c>
      <c r="D149" s="175">
        <v>8</v>
      </c>
      <c r="E149" s="159">
        <v>2</v>
      </c>
      <c r="F149" s="517" t="s">
        <v>110</v>
      </c>
      <c r="G149" s="518">
        <v>1</v>
      </c>
      <c r="H149" s="519" t="s">
        <v>111</v>
      </c>
      <c r="I149" s="520" t="s">
        <v>112</v>
      </c>
      <c r="J149" s="17">
        <v>25</v>
      </c>
      <c r="K149" s="351">
        <v>8</v>
      </c>
      <c r="L149" s="348">
        <v>2</v>
      </c>
      <c r="M149" s="517" t="s">
        <v>110</v>
      </c>
      <c r="N149" s="518">
        <v>1</v>
      </c>
      <c r="O149" s="519" t="s">
        <v>111</v>
      </c>
      <c r="P149" s="520" t="s">
        <v>112</v>
      </c>
      <c r="Q149" s="178">
        <v>25</v>
      </c>
      <c r="R149" s="90" t="s">
        <v>349</v>
      </c>
      <c r="S149" s="386" t="s">
        <v>327</v>
      </c>
      <c r="T149" s="393" t="s">
        <v>350</v>
      </c>
    </row>
    <row r="150" spans="2:20" x14ac:dyDescent="0.35">
      <c r="B150" s="195" t="str">
        <f t="shared" si="3"/>
        <v>3.9</v>
      </c>
      <c r="C150" s="17" t="s">
        <v>351</v>
      </c>
      <c r="D150" s="329">
        <v>9</v>
      </c>
      <c r="E150" s="328">
        <v>3</v>
      </c>
      <c r="F150" s="148" t="s">
        <v>113</v>
      </c>
      <c r="G150" s="315">
        <v>1</v>
      </c>
      <c r="H150" s="337" t="s">
        <v>114</v>
      </c>
      <c r="I150" s="338" t="s">
        <v>115</v>
      </c>
      <c r="J150" s="17">
        <v>25</v>
      </c>
      <c r="K150" s="345">
        <v>7</v>
      </c>
      <c r="L150" s="348">
        <v>2</v>
      </c>
      <c r="M150" s="342" t="s">
        <v>116</v>
      </c>
      <c r="N150" s="343">
        <v>1</v>
      </c>
      <c r="O150" s="342" t="s">
        <v>116</v>
      </c>
      <c r="P150" s="166" t="s">
        <v>115</v>
      </c>
      <c r="Q150" s="178">
        <v>25</v>
      </c>
      <c r="R150" s="90" t="s">
        <v>352</v>
      </c>
      <c r="S150" s="391" t="s">
        <v>65</v>
      </c>
      <c r="T150" s="387"/>
    </row>
    <row r="151" spans="2:20" x14ac:dyDescent="0.35">
      <c r="B151" s="195" t="str">
        <f t="shared" si="3"/>
        <v>3.9</v>
      </c>
      <c r="C151" s="17" t="s">
        <v>351</v>
      </c>
      <c r="D151" s="320">
        <v>9</v>
      </c>
      <c r="E151" s="328">
        <v>3</v>
      </c>
      <c r="F151" s="309" t="s">
        <v>118</v>
      </c>
      <c r="G151" s="310">
        <v>2</v>
      </c>
      <c r="H151" s="332" t="s">
        <v>119</v>
      </c>
      <c r="I151" s="164" t="s">
        <v>120</v>
      </c>
      <c r="J151" s="361">
        <v>25</v>
      </c>
      <c r="K151" s="352">
        <v>11</v>
      </c>
      <c r="L151" s="348">
        <v>3</v>
      </c>
      <c r="M151" s="313" t="s">
        <v>118</v>
      </c>
      <c r="N151" s="32">
        <v>2</v>
      </c>
      <c r="O151" s="335" t="s">
        <v>119</v>
      </c>
      <c r="P151" s="160" t="s">
        <v>120</v>
      </c>
      <c r="Q151" s="483">
        <v>25</v>
      </c>
      <c r="R151" s="39"/>
      <c r="S151" s="394" t="s">
        <v>353</v>
      </c>
      <c r="T151" s="395"/>
    </row>
    <row r="152" spans="2:20" x14ac:dyDescent="0.35">
      <c r="B152" s="195" t="str">
        <f t="shared" si="3"/>
        <v>3.10</v>
      </c>
      <c r="C152" s="17" t="s">
        <v>354</v>
      </c>
      <c r="D152" s="329">
        <v>10</v>
      </c>
      <c r="E152" s="179">
        <v>3</v>
      </c>
      <c r="F152" s="148" t="s">
        <v>121</v>
      </c>
      <c r="G152" s="315">
        <v>1</v>
      </c>
      <c r="H152" s="337" t="s">
        <v>122</v>
      </c>
      <c r="I152" s="339" t="s">
        <v>123</v>
      </c>
      <c r="J152" s="17">
        <v>25</v>
      </c>
      <c r="K152" s="345">
        <v>5</v>
      </c>
      <c r="L152" s="348">
        <v>2</v>
      </c>
      <c r="M152" s="342" t="s">
        <v>124</v>
      </c>
      <c r="N152" s="360">
        <v>1</v>
      </c>
      <c r="O152" s="342" t="s">
        <v>124</v>
      </c>
      <c r="P152" s="166" t="s">
        <v>125</v>
      </c>
      <c r="Q152" s="178">
        <v>25</v>
      </c>
      <c r="R152" s="90" t="s">
        <v>355</v>
      </c>
      <c r="S152" s="391" t="s">
        <v>356</v>
      </c>
      <c r="T152" s="387" t="s">
        <v>357</v>
      </c>
    </row>
    <row r="153" spans="2:20" x14ac:dyDescent="0.35">
      <c r="B153" s="195" t="str">
        <f t="shared" si="3"/>
        <v>3.10</v>
      </c>
      <c r="C153" s="17" t="s">
        <v>354</v>
      </c>
      <c r="D153" s="329">
        <v>10</v>
      </c>
      <c r="E153" s="321">
        <v>3</v>
      </c>
      <c r="F153" s="148" t="s">
        <v>126</v>
      </c>
      <c r="G153" s="315">
        <v>1</v>
      </c>
      <c r="H153" s="337" t="s">
        <v>127</v>
      </c>
      <c r="I153" s="338" t="s">
        <v>249</v>
      </c>
      <c r="J153" s="17">
        <v>25</v>
      </c>
      <c r="K153" s="344">
        <v>6</v>
      </c>
      <c r="L153" s="348">
        <v>2</v>
      </c>
      <c r="M153" s="342" t="s">
        <v>129</v>
      </c>
      <c r="N153" s="343">
        <v>1</v>
      </c>
      <c r="O153" s="342" t="s">
        <v>129</v>
      </c>
      <c r="P153" s="166" t="s">
        <v>358</v>
      </c>
      <c r="Q153" s="178">
        <v>25</v>
      </c>
      <c r="R153" s="90" t="s">
        <v>359</v>
      </c>
      <c r="S153" s="173" t="s">
        <v>338</v>
      </c>
      <c r="T153" s="393" t="s">
        <v>360</v>
      </c>
    </row>
    <row r="154" spans="2:20" ht="24" x14ac:dyDescent="0.35">
      <c r="B154" s="195" t="str">
        <f t="shared" si="3"/>
        <v>3.11</v>
      </c>
      <c r="C154" s="141" t="s">
        <v>361</v>
      </c>
      <c r="D154" s="184">
        <v>11</v>
      </c>
      <c r="E154" s="159">
        <v>3</v>
      </c>
      <c r="F154" s="605" t="s">
        <v>131</v>
      </c>
      <c r="G154" s="139">
        <v>1</v>
      </c>
      <c r="H154" s="606" t="s">
        <v>132</v>
      </c>
      <c r="I154" s="167" t="s">
        <v>265</v>
      </c>
      <c r="J154" s="141">
        <v>25</v>
      </c>
      <c r="K154" s="607">
        <v>9</v>
      </c>
      <c r="L154" s="608">
        <v>3</v>
      </c>
      <c r="M154" s="605" t="s">
        <v>131</v>
      </c>
      <c r="N154" s="139">
        <v>2</v>
      </c>
      <c r="O154" s="606" t="s">
        <v>132</v>
      </c>
      <c r="P154" s="167" t="s">
        <v>346</v>
      </c>
      <c r="Q154" s="178">
        <v>25</v>
      </c>
      <c r="R154" s="39" t="s">
        <v>362</v>
      </c>
      <c r="S154" s="396" t="s">
        <v>363</v>
      </c>
      <c r="T154" s="393" t="s">
        <v>364</v>
      </c>
    </row>
    <row r="155" spans="2:20" x14ac:dyDescent="0.35">
      <c r="B155" s="195" t="str">
        <f t="shared" si="3"/>
        <v>3.11</v>
      </c>
      <c r="C155" s="17" t="s">
        <v>361</v>
      </c>
      <c r="D155" s="515">
        <v>11</v>
      </c>
      <c r="E155" s="328">
        <v>3</v>
      </c>
      <c r="F155" s="505" t="s">
        <v>135</v>
      </c>
      <c r="G155" s="506">
        <v>1</v>
      </c>
      <c r="H155" s="507" t="s">
        <v>136</v>
      </c>
      <c r="I155" s="509" t="s">
        <v>137</v>
      </c>
      <c r="J155" s="17">
        <v>25</v>
      </c>
      <c r="K155" s="514">
        <v>12</v>
      </c>
      <c r="L155" s="348">
        <v>3</v>
      </c>
      <c r="M155" s="510" t="s">
        <v>135</v>
      </c>
      <c r="N155" s="511">
        <v>1</v>
      </c>
      <c r="O155" s="512" t="s">
        <v>136</v>
      </c>
      <c r="P155" s="513" t="s">
        <v>137</v>
      </c>
      <c r="Q155" s="178">
        <v>25</v>
      </c>
      <c r="R155" s="90" t="s">
        <v>365</v>
      </c>
      <c r="S155" s="394" t="s">
        <v>366</v>
      </c>
      <c r="T155" s="387" t="s">
        <v>367</v>
      </c>
    </row>
    <row r="156" spans="2:20" x14ac:dyDescent="0.35">
      <c r="B156" s="195" t="str">
        <f t="shared" si="3"/>
        <v>3.12</v>
      </c>
      <c r="C156" s="293" t="s">
        <v>368</v>
      </c>
      <c r="D156" s="380">
        <v>12</v>
      </c>
      <c r="E156" s="381">
        <v>3</v>
      </c>
      <c r="F156" s="524" t="s">
        <v>139</v>
      </c>
      <c r="G156" s="525"/>
      <c r="H156" s="526"/>
      <c r="I156" s="527" t="s">
        <v>140</v>
      </c>
      <c r="J156" s="293">
        <v>25</v>
      </c>
      <c r="K156" s="382">
        <v>7</v>
      </c>
      <c r="L156" s="379">
        <v>2</v>
      </c>
      <c r="M156" s="528"/>
      <c r="N156" s="529"/>
      <c r="O156" s="530"/>
      <c r="P156" s="531" t="s">
        <v>139</v>
      </c>
      <c r="Q156" s="484">
        <v>25</v>
      </c>
      <c r="R156" s="388" t="s">
        <v>369</v>
      </c>
      <c r="S156" s="386"/>
      <c r="T156" s="387"/>
    </row>
    <row r="157" spans="2:20" x14ac:dyDescent="0.35">
      <c r="B157" s="195" t="str">
        <f t="shared" si="3"/>
        <v>3.12</v>
      </c>
      <c r="C157" s="17" t="s">
        <v>368</v>
      </c>
      <c r="D157" s="175">
        <v>12</v>
      </c>
      <c r="E157" s="159">
        <v>3</v>
      </c>
      <c r="F157" s="517" t="s">
        <v>142</v>
      </c>
      <c r="G157" s="518">
        <v>1</v>
      </c>
      <c r="H157" s="519" t="s">
        <v>143</v>
      </c>
      <c r="I157" s="520" t="s">
        <v>144</v>
      </c>
      <c r="J157" s="17">
        <v>25</v>
      </c>
      <c r="K157" s="353">
        <v>10</v>
      </c>
      <c r="L157" s="348">
        <v>3</v>
      </c>
      <c r="M157" s="517" t="s">
        <v>142</v>
      </c>
      <c r="N157" s="518">
        <v>1</v>
      </c>
      <c r="O157" s="519" t="s">
        <v>143</v>
      </c>
      <c r="P157" s="520" t="s">
        <v>144</v>
      </c>
      <c r="Q157" s="178">
        <v>25</v>
      </c>
      <c r="R157" s="90" t="s">
        <v>327</v>
      </c>
      <c r="S157" s="386"/>
      <c r="T157" s="387"/>
    </row>
    <row r="158" spans="2:20" x14ac:dyDescent="0.35">
      <c r="B158" s="195" t="str">
        <f t="shared" si="3"/>
        <v>4.13</v>
      </c>
      <c r="C158" s="293" t="s">
        <v>370</v>
      </c>
      <c r="D158" s="377">
        <v>13</v>
      </c>
      <c r="E158" s="373">
        <v>4</v>
      </c>
      <c r="F158" s="532" t="s">
        <v>139</v>
      </c>
      <c r="G158" s="525"/>
      <c r="H158" s="526"/>
      <c r="I158" s="527" t="s">
        <v>140</v>
      </c>
      <c r="J158" s="293">
        <v>25</v>
      </c>
      <c r="K158" s="378">
        <v>13</v>
      </c>
      <c r="L158" s="379">
        <v>4</v>
      </c>
      <c r="M158" s="532" t="s">
        <v>139</v>
      </c>
      <c r="N158" s="525"/>
      <c r="O158" s="526"/>
      <c r="P158" s="527" t="s">
        <v>140</v>
      </c>
      <c r="Q158" s="484">
        <v>25</v>
      </c>
      <c r="R158" s="90"/>
      <c r="S158" s="386"/>
      <c r="T158" s="387"/>
    </row>
    <row r="159" spans="2:20" x14ac:dyDescent="0.35">
      <c r="B159" s="195" t="str">
        <f t="shared" si="3"/>
        <v>4.13</v>
      </c>
      <c r="C159" s="17" t="s">
        <v>370</v>
      </c>
      <c r="D159" s="175">
        <v>13</v>
      </c>
      <c r="E159" s="159">
        <v>4</v>
      </c>
      <c r="F159" s="90" t="s">
        <v>145</v>
      </c>
      <c r="G159" s="88">
        <v>1</v>
      </c>
      <c r="H159" s="336" t="s">
        <v>146</v>
      </c>
      <c r="I159" s="163" t="s">
        <v>147</v>
      </c>
      <c r="J159" s="17">
        <v>25</v>
      </c>
      <c r="K159" s="351">
        <v>13</v>
      </c>
      <c r="L159" s="348">
        <v>4</v>
      </c>
      <c r="M159" s="90" t="s">
        <v>145</v>
      </c>
      <c r="N159" s="88">
        <v>1</v>
      </c>
      <c r="O159" s="336" t="s">
        <v>146</v>
      </c>
      <c r="P159" s="163" t="s">
        <v>147</v>
      </c>
      <c r="Q159" s="178">
        <v>25</v>
      </c>
      <c r="R159" s="90" t="s">
        <v>327</v>
      </c>
      <c r="S159" s="386" t="s">
        <v>327</v>
      </c>
      <c r="T159" s="387" t="s">
        <v>371</v>
      </c>
    </row>
    <row r="160" spans="2:20" x14ac:dyDescent="0.35">
      <c r="B160" s="195" t="str">
        <f t="shared" si="3"/>
        <v>4.14</v>
      </c>
      <c r="C160" s="17" t="s">
        <v>372</v>
      </c>
      <c r="D160" s="175">
        <v>14</v>
      </c>
      <c r="E160" s="321">
        <v>4</v>
      </c>
      <c r="F160" s="517" t="s">
        <v>148</v>
      </c>
      <c r="G160" s="518">
        <v>1</v>
      </c>
      <c r="H160" s="519" t="s">
        <v>149</v>
      </c>
      <c r="I160" s="520" t="s">
        <v>150</v>
      </c>
      <c r="J160" s="17">
        <v>25</v>
      </c>
      <c r="K160" s="353">
        <v>14</v>
      </c>
      <c r="L160" s="348">
        <v>4</v>
      </c>
      <c r="M160" s="517" t="s">
        <v>148</v>
      </c>
      <c r="N160" s="518">
        <v>1</v>
      </c>
      <c r="O160" s="519" t="s">
        <v>149</v>
      </c>
      <c r="P160" s="520" t="s">
        <v>150</v>
      </c>
      <c r="Q160" s="178">
        <v>25</v>
      </c>
      <c r="R160" s="90"/>
      <c r="S160" s="392" t="s">
        <v>373</v>
      </c>
      <c r="T160" s="387" t="s">
        <v>374</v>
      </c>
    </row>
    <row r="161" spans="2:20" x14ac:dyDescent="0.35">
      <c r="B161" s="195" t="str">
        <f t="shared" si="3"/>
        <v>4.14</v>
      </c>
      <c r="C161" s="17" t="s">
        <v>372</v>
      </c>
      <c r="D161" s="320">
        <v>14</v>
      </c>
      <c r="E161" s="159">
        <v>4</v>
      </c>
      <c r="F161" s="490" t="s">
        <v>151</v>
      </c>
      <c r="G161" s="521">
        <v>1</v>
      </c>
      <c r="H161" s="522" t="s">
        <v>152</v>
      </c>
      <c r="I161" s="523" t="s">
        <v>153</v>
      </c>
      <c r="J161" s="361">
        <v>25</v>
      </c>
      <c r="K161" s="350">
        <v>14</v>
      </c>
      <c r="L161" s="348">
        <v>4</v>
      </c>
      <c r="M161" s="490" t="s">
        <v>151</v>
      </c>
      <c r="N161" s="521">
        <v>1</v>
      </c>
      <c r="O161" s="522" t="s">
        <v>152</v>
      </c>
      <c r="P161" s="523" t="s">
        <v>153</v>
      </c>
      <c r="Q161" s="483">
        <v>25</v>
      </c>
      <c r="R161" s="90" t="s">
        <v>375</v>
      </c>
      <c r="S161" s="392" t="s">
        <v>376</v>
      </c>
      <c r="T161" s="387"/>
    </row>
    <row r="162" spans="2:20" x14ac:dyDescent="0.35">
      <c r="B162" s="195" t="str">
        <f t="shared" si="3"/>
        <v>4.15</v>
      </c>
      <c r="C162" s="17" t="s">
        <v>377</v>
      </c>
      <c r="D162" s="320">
        <v>15</v>
      </c>
      <c r="E162" s="321">
        <v>4</v>
      </c>
      <c r="F162" s="309" t="s">
        <v>154</v>
      </c>
      <c r="G162" s="310">
        <v>1</v>
      </c>
      <c r="H162" s="332" t="s">
        <v>155</v>
      </c>
      <c r="I162" s="164" t="s">
        <v>156</v>
      </c>
      <c r="J162" s="361">
        <v>100</v>
      </c>
      <c r="K162" s="350">
        <v>15</v>
      </c>
      <c r="L162" s="348">
        <v>4</v>
      </c>
      <c r="M162" s="313" t="s">
        <v>154</v>
      </c>
      <c r="N162" s="32">
        <v>1</v>
      </c>
      <c r="O162" s="335" t="s">
        <v>155</v>
      </c>
      <c r="P162" s="160" t="s">
        <v>156</v>
      </c>
      <c r="Q162" s="483">
        <v>100</v>
      </c>
      <c r="R162" s="90"/>
      <c r="S162" s="392" t="s">
        <v>378</v>
      </c>
      <c r="T162" s="387"/>
    </row>
  </sheetData>
  <sortState xmlns:xlrd2="http://schemas.microsoft.com/office/spreadsheetml/2017/richdata2" ref="A134:T162">
    <sortCondition ref="D134:D162"/>
  </sortState>
  <pageMargins left="0.7" right="0.7" top="0.75" bottom="0.75" header="0.3" footer="0.3"/>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9F9D2-EE7C-45E9-A310-5E4470FAE41E}">
  <dimension ref="A1:AW93"/>
  <sheetViews>
    <sheetView topLeftCell="P1" workbookViewId="0">
      <selection activeCell="AE17" sqref="AE17"/>
    </sheetView>
  </sheetViews>
  <sheetFormatPr defaultRowHeight="14.5" x14ac:dyDescent="0.35"/>
  <cols>
    <col min="1" max="4" width="6.7265625" customWidth="1"/>
    <col min="5" max="5" width="10.7265625" customWidth="1"/>
    <col min="6" max="6" width="12.54296875" customWidth="1"/>
    <col min="7" max="7" width="5.7265625" customWidth="1"/>
    <col min="8" max="8" width="9.453125" bestFit="1" customWidth="1"/>
    <col min="9" max="9" width="40.7265625" customWidth="1"/>
    <col min="10" max="10" width="15.7265625" customWidth="1"/>
    <col min="11" max="11" width="9" customWidth="1"/>
    <col min="12" max="12" width="20.7265625" customWidth="1"/>
    <col min="13" max="19" width="8.7265625" customWidth="1"/>
    <col min="20" max="20" width="37.7265625" customWidth="1"/>
    <col min="21" max="21" width="16.26953125" bestFit="1" customWidth="1"/>
    <col min="22" max="22" width="5.7265625" customWidth="1"/>
    <col min="23" max="23" width="30.7265625" customWidth="1"/>
    <col min="24" max="24" width="33.26953125" customWidth="1"/>
    <col min="25" max="25" width="30.7265625" customWidth="1"/>
    <col min="26" max="26" width="20.7265625" customWidth="1"/>
    <col min="27" max="38" width="8.7265625" customWidth="1"/>
    <col min="39" max="39" width="11.7265625" customWidth="1"/>
    <col min="40" max="40" width="13" customWidth="1"/>
    <col min="41" max="41" width="12.26953125" customWidth="1"/>
    <col min="42" max="42" width="11.7265625" customWidth="1"/>
    <col min="43" max="43" width="13" customWidth="1"/>
    <col min="46" max="46" width="30.7265625" customWidth="1"/>
    <col min="47" max="48" width="7.7265625" customWidth="1"/>
  </cols>
  <sheetData>
    <row r="1" spans="1:49" ht="18.5" x14ac:dyDescent="0.45">
      <c r="A1" s="84" t="s">
        <v>379</v>
      </c>
      <c r="AS1" s="94"/>
      <c r="AT1" s="94"/>
      <c r="AU1" s="94"/>
      <c r="AV1" s="94"/>
      <c r="AW1" s="94"/>
    </row>
    <row r="2" spans="1:49" ht="15" customHeight="1" x14ac:dyDescent="0.35">
      <c r="A2" s="87"/>
      <c r="B2" s="29"/>
      <c r="C2" s="29"/>
      <c r="D2" s="29"/>
      <c r="E2" s="88"/>
      <c r="F2" s="89"/>
      <c r="G2" s="90"/>
      <c r="H2" s="88"/>
      <c r="I2" s="91"/>
      <c r="J2" s="88"/>
      <c r="K2" s="90"/>
      <c r="L2" s="90"/>
      <c r="M2" s="91"/>
      <c r="AU2" s="105"/>
      <c r="AV2" s="105"/>
      <c r="AW2" s="105"/>
    </row>
    <row r="3" spans="1:49" s="397" customFormat="1" ht="15" customHeight="1" x14ac:dyDescent="0.25">
      <c r="A3" s="397">
        <v>6</v>
      </c>
      <c r="B3" s="397">
        <v>6</v>
      </c>
      <c r="C3" s="397">
        <v>6</v>
      </c>
      <c r="D3" s="397">
        <v>6</v>
      </c>
      <c r="E3" s="397">
        <v>10</v>
      </c>
      <c r="F3" s="398">
        <v>10</v>
      </c>
      <c r="G3" s="397">
        <v>5</v>
      </c>
      <c r="H3" s="397">
        <v>9</v>
      </c>
      <c r="I3" s="398">
        <v>40</v>
      </c>
      <c r="J3" s="397">
        <v>15</v>
      </c>
      <c r="K3" s="397">
        <v>7</v>
      </c>
      <c r="L3" s="397">
        <v>20</v>
      </c>
      <c r="M3" s="397">
        <v>8</v>
      </c>
      <c r="N3" s="397">
        <v>8</v>
      </c>
      <c r="O3" s="397">
        <v>8</v>
      </c>
      <c r="P3" s="397">
        <v>8</v>
      </c>
      <c r="Q3" s="397">
        <v>8</v>
      </c>
      <c r="R3" s="397">
        <v>8</v>
      </c>
      <c r="S3" s="397">
        <v>8</v>
      </c>
      <c r="T3" s="397">
        <v>30</v>
      </c>
      <c r="W3" s="397">
        <v>30</v>
      </c>
      <c r="X3" s="397">
        <v>30</v>
      </c>
      <c r="Y3" s="397">
        <v>30</v>
      </c>
      <c r="Z3" s="397">
        <v>20</v>
      </c>
      <c r="AT3" s="85" t="s">
        <v>380</v>
      </c>
      <c r="AU3" s="94" t="s">
        <v>381</v>
      </c>
      <c r="AV3" s="95" t="s">
        <v>381</v>
      </c>
      <c r="AW3" s="23" t="s">
        <v>382</v>
      </c>
    </row>
    <row r="4" spans="1:49" ht="15" customHeight="1" x14ac:dyDescent="0.35">
      <c r="A4" s="141" t="s">
        <v>383</v>
      </c>
      <c r="B4" s="94" t="s">
        <v>384</v>
      </c>
      <c r="C4" s="94" t="s">
        <v>385</v>
      </c>
      <c r="D4" s="94" t="s">
        <v>386</v>
      </c>
      <c r="E4" s="97" t="s">
        <v>387</v>
      </c>
      <c r="F4" s="88" t="s">
        <v>388</v>
      </c>
      <c r="G4" s="88" t="s">
        <v>389</v>
      </c>
      <c r="H4" s="145" t="s">
        <v>390</v>
      </c>
      <c r="I4" s="88" t="s">
        <v>391</v>
      </c>
      <c r="J4" s="145" t="s">
        <v>392</v>
      </c>
      <c r="K4" s="145" t="s">
        <v>393</v>
      </c>
      <c r="L4" s="145" t="s">
        <v>394</v>
      </c>
      <c r="M4" s="88" t="s">
        <v>395</v>
      </c>
      <c r="N4" s="88" t="s">
        <v>396</v>
      </c>
      <c r="O4" s="88" t="s">
        <v>381</v>
      </c>
      <c r="P4" s="88" t="s">
        <v>397</v>
      </c>
      <c r="Q4" s="88" t="s">
        <v>398</v>
      </c>
      <c r="R4" s="88" t="s">
        <v>399</v>
      </c>
      <c r="S4" s="88" t="s">
        <v>400</v>
      </c>
      <c r="T4" s="88" t="s">
        <v>401</v>
      </c>
      <c r="U4" s="88"/>
      <c r="Z4" s="568"/>
      <c r="AA4" s="151" t="s">
        <v>402</v>
      </c>
      <c r="AB4" s="152"/>
      <c r="AC4" s="153"/>
      <c r="AD4" s="153"/>
      <c r="AE4" s="153"/>
      <c r="AF4" s="154"/>
      <c r="AG4" s="151" t="s">
        <v>403</v>
      </c>
      <c r="AH4" s="152"/>
      <c r="AI4" s="153"/>
      <c r="AJ4" s="153"/>
      <c r="AK4" s="153"/>
      <c r="AL4" s="153"/>
      <c r="AU4" s="40" t="s">
        <v>38</v>
      </c>
      <c r="AV4" s="86" t="s">
        <v>38</v>
      </c>
      <c r="AW4" s="105"/>
    </row>
    <row r="5" spans="1:49" ht="15" customHeight="1" x14ac:dyDescent="0.35">
      <c r="A5" s="141"/>
      <c r="B5" s="94"/>
      <c r="C5" s="94"/>
      <c r="D5" s="94"/>
      <c r="E5" s="97"/>
      <c r="F5" s="88"/>
      <c r="G5" s="88"/>
      <c r="H5" s="145"/>
      <c r="I5" s="88"/>
      <c r="J5" s="145"/>
      <c r="K5" s="145"/>
      <c r="L5" s="145"/>
      <c r="M5" s="88"/>
      <c r="N5" s="155" t="s">
        <v>404</v>
      </c>
      <c r="O5" s="150"/>
      <c r="P5" s="92"/>
      <c r="Q5" s="92"/>
      <c r="R5" s="92"/>
      <c r="S5" s="93"/>
      <c r="T5" s="88"/>
      <c r="U5" s="88"/>
      <c r="Z5" s="145"/>
      <c r="AA5" s="399" t="s">
        <v>405</v>
      </c>
      <c r="AB5" s="400" t="s">
        <v>405</v>
      </c>
      <c r="AC5" s="400" t="s">
        <v>406</v>
      </c>
      <c r="AD5" s="401" t="s">
        <v>405</v>
      </c>
      <c r="AE5" s="400" t="s">
        <v>405</v>
      </c>
      <c r="AF5" s="400" t="s">
        <v>406</v>
      </c>
      <c r="AG5" s="400" t="s">
        <v>405</v>
      </c>
      <c r="AH5" s="400" t="s">
        <v>405</v>
      </c>
      <c r="AI5" s="400" t="s">
        <v>406</v>
      </c>
      <c r="AJ5" s="401" t="s">
        <v>405</v>
      </c>
      <c r="AK5" s="400" t="s">
        <v>405</v>
      </c>
      <c r="AL5" s="400" t="s">
        <v>406</v>
      </c>
      <c r="AM5" s="597"/>
      <c r="AN5" s="597"/>
      <c r="AO5" s="597"/>
      <c r="AP5" s="597"/>
      <c r="AQ5" s="597"/>
      <c r="AR5" s="597"/>
      <c r="AU5" s="105"/>
      <c r="AV5" s="105"/>
      <c r="AW5" s="105"/>
    </row>
    <row r="6" spans="1:49" ht="15" customHeight="1" x14ac:dyDescent="0.35">
      <c r="A6" s="141"/>
      <c r="B6" s="94"/>
      <c r="C6" s="94"/>
      <c r="D6" s="94"/>
      <c r="E6" s="97"/>
      <c r="F6" s="88"/>
      <c r="G6" s="88"/>
      <c r="H6" s="145"/>
      <c r="I6" s="88"/>
      <c r="J6" s="145"/>
      <c r="K6" s="145"/>
      <c r="L6" s="145"/>
      <c r="M6" s="88"/>
      <c r="N6" s="402" t="s">
        <v>407</v>
      </c>
      <c r="O6" s="400" t="s">
        <v>407</v>
      </c>
      <c r="P6" s="403" t="s">
        <v>406</v>
      </c>
      <c r="Q6" s="404" t="s">
        <v>405</v>
      </c>
      <c r="R6" s="405" t="s">
        <v>405</v>
      </c>
      <c r="S6" s="406" t="s">
        <v>406</v>
      </c>
      <c r="T6" s="88"/>
      <c r="U6" s="88"/>
      <c r="Z6" s="145"/>
      <c r="AA6" s="101" t="s">
        <v>408</v>
      </c>
      <c r="AB6" s="101" t="s">
        <v>409</v>
      </c>
      <c r="AC6" s="101" t="s">
        <v>409</v>
      </c>
      <c r="AD6" s="149" t="s">
        <v>410</v>
      </c>
      <c r="AE6" s="101" t="s">
        <v>411</v>
      </c>
      <c r="AF6" s="101" t="s">
        <v>411</v>
      </c>
      <c r="AG6" s="101" t="s">
        <v>408</v>
      </c>
      <c r="AH6" s="101" t="s">
        <v>409</v>
      </c>
      <c r="AI6" s="101" t="s">
        <v>409</v>
      </c>
      <c r="AJ6" s="149" t="s">
        <v>410</v>
      </c>
      <c r="AK6" s="101" t="s">
        <v>411</v>
      </c>
      <c r="AL6" s="101" t="s">
        <v>411</v>
      </c>
      <c r="AM6" s="598"/>
      <c r="AN6" s="597"/>
      <c r="AO6" s="597"/>
      <c r="AP6" s="597"/>
      <c r="AQ6" s="597"/>
      <c r="AR6" s="597"/>
      <c r="AU6" s="105"/>
      <c r="AV6" s="105"/>
      <c r="AW6" s="105"/>
    </row>
    <row r="7" spans="1:49" s="569" customFormat="1" ht="12" x14ac:dyDescent="0.3">
      <c r="B7" s="571" t="s">
        <v>412</v>
      </c>
      <c r="C7" s="570"/>
      <c r="D7" s="570"/>
      <c r="E7" s="570"/>
      <c r="F7" s="3">
        <v>1</v>
      </c>
      <c r="G7" s="3">
        <v>2</v>
      </c>
      <c r="H7" s="3">
        <v>3</v>
      </c>
      <c r="I7" s="3">
        <v>4</v>
      </c>
      <c r="J7" s="3">
        <v>5</v>
      </c>
      <c r="K7" s="3">
        <v>6</v>
      </c>
      <c r="L7" s="3">
        <v>7</v>
      </c>
      <c r="M7" s="3">
        <v>8</v>
      </c>
      <c r="N7" s="3">
        <v>9</v>
      </c>
      <c r="O7" s="3">
        <v>10</v>
      </c>
      <c r="P7" s="3">
        <v>11</v>
      </c>
      <c r="Q7" s="3">
        <v>12</v>
      </c>
      <c r="R7" s="3">
        <v>13</v>
      </c>
      <c r="S7" s="3">
        <v>14</v>
      </c>
      <c r="T7" s="3">
        <v>15</v>
      </c>
      <c r="U7" s="3">
        <v>16</v>
      </c>
      <c r="Z7" s="3"/>
      <c r="AC7" s="3"/>
      <c r="AF7" s="3"/>
      <c r="AH7" s="3"/>
      <c r="AI7" s="3"/>
      <c r="AJ7" s="3"/>
      <c r="AK7" s="3"/>
      <c r="AL7" s="3"/>
      <c r="AM7" s="3"/>
      <c r="AN7" s="3"/>
      <c r="AO7" s="3"/>
      <c r="AP7" s="3"/>
      <c r="AQ7" s="3"/>
      <c r="AR7" s="3"/>
      <c r="AU7" s="3"/>
      <c r="AV7" s="3"/>
      <c r="AW7" s="3"/>
    </row>
    <row r="8" spans="1:49" ht="24" x14ac:dyDescent="0.35">
      <c r="A8" s="57" t="s">
        <v>188</v>
      </c>
      <c r="B8" s="57" t="s">
        <v>413</v>
      </c>
      <c r="C8" s="146" t="s">
        <v>414</v>
      </c>
      <c r="D8" s="53" t="s">
        <v>415</v>
      </c>
      <c r="E8" s="53" t="s">
        <v>416</v>
      </c>
      <c r="F8" s="549" t="s">
        <v>417</v>
      </c>
      <c r="G8" s="537" t="s">
        <v>418</v>
      </c>
      <c r="H8" s="550" t="s">
        <v>419</v>
      </c>
      <c r="I8" s="551" t="s">
        <v>420</v>
      </c>
      <c r="J8" s="550" t="s">
        <v>421</v>
      </c>
      <c r="K8" s="552" t="s">
        <v>422</v>
      </c>
      <c r="L8" s="554" t="s">
        <v>423</v>
      </c>
      <c r="M8" s="558" t="s">
        <v>424</v>
      </c>
      <c r="N8" s="545" t="s">
        <v>425</v>
      </c>
      <c r="O8" s="537" t="s">
        <v>426</v>
      </c>
      <c r="P8" s="537" t="s">
        <v>427</v>
      </c>
      <c r="Q8" s="537" t="s">
        <v>428</v>
      </c>
      <c r="R8" s="537" t="s">
        <v>429</v>
      </c>
      <c r="S8" s="541" t="s">
        <v>430</v>
      </c>
      <c r="T8" s="557" t="s">
        <v>431</v>
      </c>
      <c r="U8" s="546" t="s">
        <v>432</v>
      </c>
      <c r="V8" s="556" t="s">
        <v>194</v>
      </c>
      <c r="W8" s="555" t="s">
        <v>433</v>
      </c>
      <c r="X8" s="548" t="s">
        <v>205</v>
      </c>
      <c r="Y8" s="548" t="s">
        <v>204</v>
      </c>
      <c r="Z8" s="553" t="s">
        <v>434</v>
      </c>
      <c r="AA8" s="545" t="s">
        <v>435</v>
      </c>
      <c r="AB8" s="537" t="s">
        <v>436</v>
      </c>
      <c r="AC8" s="537" t="s">
        <v>437</v>
      </c>
      <c r="AD8" s="537" t="s">
        <v>438</v>
      </c>
      <c r="AE8" s="537" t="s">
        <v>439</v>
      </c>
      <c r="AF8" s="537" t="s">
        <v>440</v>
      </c>
      <c r="AG8" s="545" t="s">
        <v>441</v>
      </c>
      <c r="AH8" s="537" t="s">
        <v>442</v>
      </c>
      <c r="AI8" s="537" t="s">
        <v>443</v>
      </c>
      <c r="AJ8" s="537" t="s">
        <v>444</v>
      </c>
      <c r="AK8" s="537" t="s">
        <v>445</v>
      </c>
      <c r="AL8" s="537" t="s">
        <v>446</v>
      </c>
      <c r="AM8" s="556" t="s">
        <v>447</v>
      </c>
      <c r="AN8" s="556" t="s">
        <v>448</v>
      </c>
      <c r="AO8" s="556" t="s">
        <v>201</v>
      </c>
      <c r="AP8" s="556" t="s">
        <v>449</v>
      </c>
      <c r="AQ8" s="556" t="s">
        <v>450</v>
      </c>
      <c r="AT8" s="596"/>
      <c r="AU8" s="596"/>
      <c r="AV8" s="596"/>
      <c r="AW8" s="596"/>
    </row>
    <row r="9" spans="1:49" s="140" customFormat="1" ht="15" customHeight="1" x14ac:dyDescent="0.35">
      <c r="A9" s="456"/>
      <c r="B9" s="102">
        <v>1</v>
      </c>
      <c r="C9" s="141" t="s">
        <v>451</v>
      </c>
      <c r="D9" s="457"/>
      <c r="E9" s="467">
        <v>2024</v>
      </c>
      <c r="F9" s="719" t="s">
        <v>208</v>
      </c>
      <c r="G9" s="458">
        <v>1</v>
      </c>
      <c r="H9" s="408"/>
      <c r="I9" s="459" t="s">
        <v>58</v>
      </c>
      <c r="J9" s="408" t="s">
        <v>452</v>
      </c>
      <c r="K9" s="461"/>
      <c r="L9" s="457" t="s">
        <v>451</v>
      </c>
      <c r="N9" s="411"/>
      <c r="O9" s="412"/>
      <c r="P9" s="412"/>
      <c r="Q9" s="413"/>
      <c r="R9" s="412"/>
      <c r="S9" s="414"/>
      <c r="W9" s="104" t="s">
        <v>453</v>
      </c>
      <c r="Y9" s="39"/>
      <c r="Z9" s="369" t="s">
        <v>454</v>
      </c>
      <c r="AA9" s="409" t="s">
        <v>206</v>
      </c>
      <c r="AB9" s="138" t="s">
        <v>206</v>
      </c>
      <c r="AC9" s="138" t="s">
        <v>206</v>
      </c>
      <c r="AD9" s="410" t="s">
        <v>207</v>
      </c>
      <c r="AE9" s="138" t="s">
        <v>207</v>
      </c>
      <c r="AF9" s="94" t="s">
        <v>451</v>
      </c>
      <c r="AG9" s="411" t="s">
        <v>455</v>
      </c>
      <c r="AH9" s="412"/>
      <c r="AI9" s="412"/>
      <c r="AJ9" s="413"/>
      <c r="AK9" s="412"/>
      <c r="AL9" s="414"/>
    </row>
    <row r="10" spans="1:49" s="140" customFormat="1" ht="15" customHeight="1" x14ac:dyDescent="0.35">
      <c r="A10" s="456"/>
      <c r="B10" s="102" t="s">
        <v>451</v>
      </c>
      <c r="C10" s="97">
        <v>1</v>
      </c>
      <c r="D10" s="159">
        <v>1</v>
      </c>
      <c r="E10" s="159">
        <v>2025</v>
      </c>
      <c r="F10" s="113" t="s">
        <v>210</v>
      </c>
      <c r="G10" s="135">
        <v>1</v>
      </c>
      <c r="H10" s="460"/>
      <c r="I10" s="160" t="s">
        <v>61</v>
      </c>
      <c r="J10" s="460" t="s">
        <v>456</v>
      </c>
      <c r="K10" s="466">
        <v>25</v>
      </c>
      <c r="L10" s="163" t="s">
        <v>454</v>
      </c>
      <c r="N10" s="591" t="s">
        <v>52</v>
      </c>
      <c r="O10" s="135" t="s">
        <v>52</v>
      </c>
      <c r="P10" s="135" t="s">
        <v>52</v>
      </c>
      <c r="Q10" s="588" t="s">
        <v>52</v>
      </c>
      <c r="R10" s="135" t="s">
        <v>52</v>
      </c>
      <c r="S10" s="592" t="s">
        <v>52</v>
      </c>
      <c r="T10" s="140" t="s">
        <v>457</v>
      </c>
      <c r="W10" s="104"/>
      <c r="Y10" s="39"/>
      <c r="Z10" s="369" t="s">
        <v>454</v>
      </c>
      <c r="AA10" s="415"/>
      <c r="AB10" s="416"/>
      <c r="AC10" s="416"/>
      <c r="AD10" s="417"/>
      <c r="AE10" s="416"/>
      <c r="AF10" s="418"/>
      <c r="AG10" s="182" t="s">
        <v>206</v>
      </c>
      <c r="AH10" s="128" t="s">
        <v>206</v>
      </c>
      <c r="AI10" s="128" t="s">
        <v>206</v>
      </c>
      <c r="AJ10" s="419" t="s">
        <v>207</v>
      </c>
      <c r="AK10" s="128" t="s">
        <v>207</v>
      </c>
      <c r="AL10" s="128" t="s">
        <v>207</v>
      </c>
    </row>
    <row r="11" spans="1:49" s="140" customFormat="1" ht="15" customHeight="1" x14ac:dyDescent="0.35">
      <c r="A11" s="456"/>
      <c r="B11" s="102"/>
      <c r="C11" s="97"/>
      <c r="D11" s="159"/>
      <c r="E11" s="159"/>
      <c r="F11" s="113" t="s">
        <v>287</v>
      </c>
      <c r="G11" s="135">
        <v>1</v>
      </c>
      <c r="H11" s="460"/>
      <c r="I11" s="160" t="s">
        <v>61</v>
      </c>
      <c r="J11" s="460" t="s">
        <v>456</v>
      </c>
      <c r="K11" s="466">
        <v>25</v>
      </c>
      <c r="L11" s="163" t="s">
        <v>454</v>
      </c>
      <c r="N11" s="591" t="s">
        <v>52</v>
      </c>
      <c r="O11" s="135" t="s">
        <v>52</v>
      </c>
      <c r="P11" s="135" t="s">
        <v>52</v>
      </c>
      <c r="Q11" s="588" t="s">
        <v>52</v>
      </c>
      <c r="R11" s="135" t="s">
        <v>52</v>
      </c>
      <c r="S11" s="592" t="s">
        <v>52</v>
      </c>
      <c r="T11" s="140" t="s">
        <v>458</v>
      </c>
      <c r="U11" s="140" t="s">
        <v>459</v>
      </c>
      <c r="W11" s="104"/>
      <c r="Y11" s="39"/>
      <c r="Z11" s="369" t="s">
        <v>454</v>
      </c>
      <c r="AA11" s="415"/>
      <c r="AB11" s="416"/>
      <c r="AC11" s="416"/>
      <c r="AD11" s="417"/>
      <c r="AE11" s="416"/>
      <c r="AF11" s="418"/>
      <c r="AG11" s="182" t="s">
        <v>206</v>
      </c>
      <c r="AH11" s="128" t="s">
        <v>206</v>
      </c>
      <c r="AI11" s="128" t="s">
        <v>206</v>
      </c>
      <c r="AJ11" s="419" t="s">
        <v>207</v>
      </c>
      <c r="AK11" s="128" t="s">
        <v>207</v>
      </c>
      <c r="AL11" s="128" t="s">
        <v>207</v>
      </c>
      <c r="AM11" s="104"/>
      <c r="AN11" s="104"/>
    </row>
    <row r="12" spans="1:49" s="140" customFormat="1" ht="15" customHeight="1" x14ac:dyDescent="0.35">
      <c r="A12" s="456"/>
      <c r="B12" s="102">
        <v>1</v>
      </c>
      <c r="C12" s="141">
        <v>1</v>
      </c>
      <c r="D12" s="457"/>
      <c r="E12" s="467"/>
      <c r="F12" s="113" t="s">
        <v>213</v>
      </c>
      <c r="G12" s="113"/>
      <c r="H12" s="423"/>
      <c r="I12" s="162" t="s">
        <v>55</v>
      </c>
      <c r="J12" s="423" t="s">
        <v>460</v>
      </c>
      <c r="K12" s="461">
        <v>25</v>
      </c>
      <c r="L12" s="163" t="s">
        <v>454</v>
      </c>
      <c r="N12" s="590" t="s">
        <v>52</v>
      </c>
      <c r="O12" s="135" t="s">
        <v>52</v>
      </c>
      <c r="P12" s="135" t="s">
        <v>52</v>
      </c>
      <c r="Q12" s="588" t="s">
        <v>52</v>
      </c>
      <c r="R12" s="135" t="s">
        <v>52</v>
      </c>
      <c r="S12" s="592" t="s">
        <v>52</v>
      </c>
      <c r="X12" s="39" t="s">
        <v>327</v>
      </c>
      <c r="Y12" s="39"/>
      <c r="Z12" s="369" t="s">
        <v>454</v>
      </c>
      <c r="AA12" s="420" t="s">
        <v>206</v>
      </c>
      <c r="AB12" s="94" t="s">
        <v>206</v>
      </c>
      <c r="AC12" s="94" t="s">
        <v>206</v>
      </c>
      <c r="AD12" s="421" t="s">
        <v>207</v>
      </c>
      <c r="AE12" s="94" t="s">
        <v>207</v>
      </c>
      <c r="AF12" s="94" t="s">
        <v>461</v>
      </c>
      <c r="AG12" s="420" t="s">
        <v>206</v>
      </c>
      <c r="AH12" s="94" t="s">
        <v>206</v>
      </c>
      <c r="AI12" s="94" t="s">
        <v>206</v>
      </c>
      <c r="AJ12" s="421" t="s">
        <v>207</v>
      </c>
      <c r="AK12" s="94" t="s">
        <v>207</v>
      </c>
      <c r="AL12" s="94" t="s">
        <v>461</v>
      </c>
      <c r="AR12" s="460"/>
      <c r="AS12" s="126"/>
      <c r="AT12" s="126"/>
      <c r="AV12" s="39"/>
    </row>
    <row r="13" spans="1:49" s="140" customFormat="1" ht="15" customHeight="1" x14ac:dyDescent="0.35">
      <c r="A13" s="456"/>
      <c r="B13" s="102">
        <v>1</v>
      </c>
      <c r="C13" s="141">
        <v>1</v>
      </c>
      <c r="D13" s="457"/>
      <c r="E13" s="467"/>
      <c r="F13" s="113" t="s">
        <v>214</v>
      </c>
      <c r="G13" s="113"/>
      <c r="H13" s="423"/>
      <c r="I13" s="162" t="s">
        <v>51</v>
      </c>
      <c r="J13" s="423" t="s">
        <v>462</v>
      </c>
      <c r="K13" s="461">
        <v>25</v>
      </c>
      <c r="L13" s="163" t="s">
        <v>454</v>
      </c>
      <c r="N13" s="590" t="s">
        <v>52</v>
      </c>
      <c r="O13" s="135" t="s">
        <v>52</v>
      </c>
      <c r="P13" s="135" t="s">
        <v>52</v>
      </c>
      <c r="Q13" s="462"/>
      <c r="R13" s="39"/>
      <c r="S13" s="163"/>
      <c r="X13" s="39" t="s">
        <v>327</v>
      </c>
      <c r="Y13" s="39"/>
      <c r="Z13" s="369" t="s">
        <v>454</v>
      </c>
      <c r="AA13" s="420" t="s">
        <v>206</v>
      </c>
      <c r="AB13" s="94" t="s">
        <v>206</v>
      </c>
      <c r="AC13" s="94" t="s">
        <v>206</v>
      </c>
      <c r="AD13" s="462"/>
      <c r="AE13" s="39"/>
      <c r="AF13" s="39"/>
      <c r="AG13" s="420" t="s">
        <v>206</v>
      </c>
      <c r="AH13" s="94" t="s">
        <v>206</v>
      </c>
      <c r="AI13" s="94" t="s">
        <v>206</v>
      </c>
      <c r="AJ13" s="99"/>
      <c r="AK13" s="97"/>
      <c r="AL13" s="97"/>
      <c r="AR13" s="460"/>
      <c r="AS13" s="126"/>
      <c r="AT13" s="126"/>
      <c r="AV13" s="39"/>
    </row>
    <row r="14" spans="1:49" s="140" customFormat="1" ht="15" customHeight="1" x14ac:dyDescent="0.35">
      <c r="A14" s="456"/>
      <c r="B14" s="102">
        <v>1</v>
      </c>
      <c r="C14" s="141" t="s">
        <v>451</v>
      </c>
      <c r="D14" s="457"/>
      <c r="E14" s="467"/>
      <c r="F14" s="112" t="s">
        <v>215</v>
      </c>
      <c r="G14" s="138">
        <v>1</v>
      </c>
      <c r="H14" s="408"/>
      <c r="I14" s="338" t="s">
        <v>74</v>
      </c>
      <c r="J14" s="408" t="s">
        <v>463</v>
      </c>
      <c r="K14" s="461">
        <v>25</v>
      </c>
      <c r="L14" s="457" t="s">
        <v>451</v>
      </c>
      <c r="M14" s="140" t="s">
        <v>464</v>
      </c>
      <c r="N14" s="411"/>
      <c r="O14" s="412"/>
      <c r="P14" s="412"/>
      <c r="Q14" s="413"/>
      <c r="R14" s="412"/>
      <c r="S14" s="414"/>
      <c r="T14" s="140" t="s">
        <v>465</v>
      </c>
      <c r="U14" s="140" t="s">
        <v>466</v>
      </c>
      <c r="W14" s="131" t="s">
        <v>467</v>
      </c>
      <c r="Y14" s="39"/>
      <c r="Z14" s="369" t="s">
        <v>454</v>
      </c>
      <c r="AA14" s="420" t="s">
        <v>206</v>
      </c>
      <c r="AB14" s="94" t="s">
        <v>206</v>
      </c>
      <c r="AC14" s="94" t="s">
        <v>206</v>
      </c>
      <c r="AD14" s="462"/>
      <c r="AE14" s="39"/>
      <c r="AF14" s="39"/>
      <c r="AG14" s="409" t="s">
        <v>206</v>
      </c>
      <c r="AH14" s="138" t="s">
        <v>206</v>
      </c>
      <c r="AI14" s="138" t="s">
        <v>206</v>
      </c>
      <c r="AJ14" s="99"/>
      <c r="AK14" s="97"/>
      <c r="AL14" s="97"/>
    </row>
    <row r="15" spans="1:49" s="140" customFormat="1" ht="15" customHeight="1" x14ac:dyDescent="0.35">
      <c r="A15" s="456"/>
      <c r="B15" s="174" t="s">
        <v>451</v>
      </c>
      <c r="C15" s="128">
        <v>1</v>
      </c>
      <c r="D15" s="176">
        <v>1</v>
      </c>
      <c r="E15" s="176">
        <v>2026</v>
      </c>
      <c r="F15" s="129" t="s">
        <v>216</v>
      </c>
      <c r="G15" s="130">
        <v>1</v>
      </c>
      <c r="H15" s="460"/>
      <c r="I15" s="161" t="s">
        <v>76</v>
      </c>
      <c r="J15" s="460" t="s">
        <v>468</v>
      </c>
      <c r="K15" s="170">
        <v>25</v>
      </c>
      <c r="L15" s="163" t="s">
        <v>454</v>
      </c>
      <c r="M15" s="140" t="s">
        <v>469</v>
      </c>
      <c r="N15" s="589" t="s">
        <v>52</v>
      </c>
      <c r="O15" s="130" t="s">
        <v>52</v>
      </c>
      <c r="P15" s="130" t="s">
        <v>52</v>
      </c>
      <c r="Q15" s="462"/>
      <c r="R15" s="39"/>
      <c r="S15" s="163"/>
      <c r="W15" s="131" t="s">
        <v>470</v>
      </c>
      <c r="X15" s="140" t="s">
        <v>329</v>
      </c>
      <c r="Y15" s="39"/>
      <c r="Z15" s="463" t="s">
        <v>451</v>
      </c>
      <c r="AA15" s="420"/>
      <c r="AB15" s="94"/>
      <c r="AC15" s="94"/>
      <c r="AD15" s="462"/>
      <c r="AE15" s="39"/>
      <c r="AF15" s="39"/>
      <c r="AG15" s="424"/>
      <c r="AH15" s="425"/>
      <c r="AI15" s="425"/>
      <c r="AJ15" s="464"/>
      <c r="AK15" s="412"/>
      <c r="AL15" s="414"/>
    </row>
    <row r="16" spans="1:49" s="140" customFormat="1" ht="15" customHeight="1" x14ac:dyDescent="0.35">
      <c r="A16" s="456"/>
      <c r="B16" s="174"/>
      <c r="C16" s="128"/>
      <c r="D16" s="176"/>
      <c r="E16" s="176"/>
      <c r="F16" s="113" t="s">
        <v>219</v>
      </c>
      <c r="G16" s="94">
        <v>1</v>
      </c>
      <c r="H16" s="423"/>
      <c r="I16" s="160" t="s">
        <v>65</v>
      </c>
      <c r="J16" s="423" t="s">
        <v>471</v>
      </c>
      <c r="K16" s="461">
        <v>25</v>
      </c>
      <c r="L16" s="163" t="s">
        <v>454</v>
      </c>
      <c r="N16" s="369"/>
      <c r="O16" s="39"/>
      <c r="P16" s="39"/>
      <c r="Q16" s="588" t="s">
        <v>52</v>
      </c>
      <c r="R16" s="135" t="s">
        <v>52</v>
      </c>
      <c r="S16" s="327" t="s">
        <v>52</v>
      </c>
      <c r="W16" s="131"/>
      <c r="Y16" s="39"/>
      <c r="Z16" s="463"/>
      <c r="AA16" s="420"/>
      <c r="AB16" s="94"/>
      <c r="AC16" s="94"/>
      <c r="AD16" s="462"/>
      <c r="AE16" s="39"/>
      <c r="AF16" s="39"/>
      <c r="AG16" s="424"/>
      <c r="AH16" s="425"/>
      <c r="AI16" s="425"/>
      <c r="AJ16" s="464"/>
      <c r="AK16" s="412"/>
      <c r="AL16" s="412"/>
    </row>
    <row r="17" spans="1:46" s="140" customFormat="1" ht="15" customHeight="1" x14ac:dyDescent="0.35">
      <c r="A17" s="456"/>
      <c r="B17" s="102">
        <v>2</v>
      </c>
      <c r="C17" s="94">
        <v>2</v>
      </c>
      <c r="D17" s="177">
        <v>1</v>
      </c>
      <c r="E17" s="467" t="s">
        <v>472</v>
      </c>
      <c r="F17" s="113" t="s">
        <v>220</v>
      </c>
      <c r="G17" s="94">
        <v>1</v>
      </c>
      <c r="H17" s="423"/>
      <c r="I17" s="160" t="s">
        <v>65</v>
      </c>
      <c r="J17" s="423" t="s">
        <v>471</v>
      </c>
      <c r="K17" s="461">
        <v>25</v>
      </c>
      <c r="L17" s="163" t="s">
        <v>454</v>
      </c>
      <c r="N17" s="369"/>
      <c r="O17" s="39"/>
      <c r="P17" s="39"/>
      <c r="Q17" s="588" t="s">
        <v>52</v>
      </c>
      <c r="R17" s="135" t="s">
        <v>52</v>
      </c>
      <c r="S17" s="327" t="s">
        <v>52</v>
      </c>
      <c r="W17" s="134" t="s">
        <v>221</v>
      </c>
      <c r="X17" s="140" t="s">
        <v>473</v>
      </c>
      <c r="Y17" s="39"/>
      <c r="Z17" s="369" t="s">
        <v>454</v>
      </c>
      <c r="AA17" s="314"/>
      <c r="AB17" s="39"/>
      <c r="AC17" s="39"/>
      <c r="AD17" s="421" t="s">
        <v>207</v>
      </c>
      <c r="AE17" s="94" t="s">
        <v>207</v>
      </c>
      <c r="AF17" s="94" t="s">
        <v>207</v>
      </c>
      <c r="AG17" s="102"/>
      <c r="AH17" s="97"/>
      <c r="AI17" s="97"/>
      <c r="AJ17" s="421" t="s">
        <v>207</v>
      </c>
      <c r="AK17" s="94" t="s">
        <v>207</v>
      </c>
      <c r="AL17" s="94" t="s">
        <v>207</v>
      </c>
      <c r="AR17" s="460"/>
      <c r="AS17" s="132"/>
      <c r="AT17" s="132"/>
    </row>
    <row r="18" spans="1:46" s="140" customFormat="1" ht="15" customHeight="1" x14ac:dyDescent="0.35">
      <c r="A18" s="456"/>
      <c r="B18" s="102">
        <v>2</v>
      </c>
      <c r="C18" s="94">
        <v>2</v>
      </c>
      <c r="D18" s="177">
        <v>1</v>
      </c>
      <c r="E18" s="467" t="s">
        <v>472</v>
      </c>
      <c r="F18" s="113" t="s">
        <v>291</v>
      </c>
      <c r="G18" s="94">
        <v>1</v>
      </c>
      <c r="H18" s="423"/>
      <c r="I18" s="160" t="s">
        <v>65</v>
      </c>
      <c r="J18" s="423" t="s">
        <v>471</v>
      </c>
      <c r="K18" s="461">
        <v>25</v>
      </c>
      <c r="L18" s="163" t="s">
        <v>454</v>
      </c>
      <c r="N18" s="369"/>
      <c r="O18" s="39"/>
      <c r="P18" s="39"/>
      <c r="Q18" s="588" t="s">
        <v>52</v>
      </c>
      <c r="R18" s="135" t="s">
        <v>52</v>
      </c>
      <c r="S18" s="327" t="s">
        <v>52</v>
      </c>
      <c r="T18" s="140" t="s">
        <v>474</v>
      </c>
      <c r="U18" s="140" t="s">
        <v>466</v>
      </c>
      <c r="W18" s="134" t="s">
        <v>221</v>
      </c>
      <c r="X18" s="140" t="s">
        <v>473</v>
      </c>
      <c r="Y18" s="39"/>
      <c r="Z18" s="369" t="s">
        <v>454</v>
      </c>
      <c r="AA18" s="314"/>
      <c r="AB18" s="39"/>
      <c r="AC18" s="39"/>
      <c r="AD18" s="421" t="s">
        <v>207</v>
      </c>
      <c r="AE18" s="94" t="s">
        <v>207</v>
      </c>
      <c r="AF18" s="94" t="s">
        <v>207</v>
      </c>
      <c r="AG18" s="102"/>
      <c r="AH18" s="97"/>
      <c r="AI18" s="97"/>
      <c r="AJ18" s="421" t="s">
        <v>207</v>
      </c>
      <c r="AK18" s="94" t="s">
        <v>207</v>
      </c>
      <c r="AL18" s="94" t="s">
        <v>207</v>
      </c>
      <c r="AM18" s="104"/>
      <c r="AN18" s="104"/>
      <c r="AR18" s="460"/>
    </row>
    <row r="19" spans="1:46" s="140" customFormat="1" ht="15" customHeight="1" x14ac:dyDescent="0.35">
      <c r="A19" s="456"/>
      <c r="B19" s="102">
        <v>2</v>
      </c>
      <c r="C19" s="97">
        <v>2</v>
      </c>
      <c r="D19" s="159">
        <v>1</v>
      </c>
      <c r="E19" s="467" t="s">
        <v>371</v>
      </c>
      <c r="F19" s="126" t="s">
        <v>222</v>
      </c>
      <c r="G19" s="135">
        <v>1</v>
      </c>
      <c r="H19" s="426"/>
      <c r="I19" s="160" t="s">
        <v>68</v>
      </c>
      <c r="J19" s="426" t="s">
        <v>475</v>
      </c>
      <c r="K19" s="466">
        <v>25</v>
      </c>
      <c r="L19" s="163" t="s">
        <v>454</v>
      </c>
      <c r="N19" s="98"/>
      <c r="O19" s="97"/>
      <c r="P19" s="97"/>
      <c r="Q19" s="588" t="s">
        <v>52</v>
      </c>
      <c r="R19" s="135" t="s">
        <v>52</v>
      </c>
      <c r="S19" s="327" t="s">
        <v>52</v>
      </c>
      <c r="W19" s="136" t="s">
        <v>476</v>
      </c>
      <c r="X19" s="140" t="s">
        <v>473</v>
      </c>
      <c r="Y19" s="39"/>
      <c r="Z19" s="369" t="s">
        <v>454</v>
      </c>
      <c r="AA19" s="314"/>
      <c r="AB19" s="39"/>
      <c r="AC19" s="39"/>
      <c r="AD19" s="421" t="s">
        <v>207</v>
      </c>
      <c r="AE19" s="94" t="s">
        <v>207</v>
      </c>
      <c r="AF19" s="94" t="s">
        <v>207</v>
      </c>
      <c r="AG19" s="102"/>
      <c r="AH19" s="97"/>
      <c r="AI19" s="97"/>
      <c r="AJ19" s="421" t="s">
        <v>207</v>
      </c>
      <c r="AK19" s="94" t="s">
        <v>207</v>
      </c>
      <c r="AL19" s="94" t="s">
        <v>207</v>
      </c>
    </row>
    <row r="20" spans="1:46" s="140" customFormat="1" ht="15" customHeight="1" x14ac:dyDescent="0.35">
      <c r="A20" s="456"/>
      <c r="B20" s="102">
        <v>2</v>
      </c>
      <c r="C20" s="97">
        <v>2</v>
      </c>
      <c r="D20" s="159">
        <v>1</v>
      </c>
      <c r="E20" s="467" t="s">
        <v>371</v>
      </c>
      <c r="F20" s="113" t="s">
        <v>224</v>
      </c>
      <c r="G20" s="97">
        <v>1</v>
      </c>
      <c r="H20" s="423"/>
      <c r="I20" s="163" t="s">
        <v>79</v>
      </c>
      <c r="J20" s="423" t="s">
        <v>477</v>
      </c>
      <c r="K20" s="461">
        <v>25</v>
      </c>
      <c r="L20" s="163" t="s">
        <v>454</v>
      </c>
      <c r="N20" s="369"/>
      <c r="O20" s="39"/>
      <c r="P20" s="39"/>
      <c r="Q20" s="421" t="s">
        <v>52</v>
      </c>
      <c r="R20" s="94" t="s">
        <v>52</v>
      </c>
      <c r="S20" s="177" t="s">
        <v>52</v>
      </c>
      <c r="W20" s="140" t="s">
        <v>478</v>
      </c>
      <c r="X20" s="39" t="s">
        <v>225</v>
      </c>
      <c r="Y20" s="39"/>
      <c r="Z20" s="369" t="s">
        <v>454</v>
      </c>
      <c r="AA20" s="314"/>
      <c r="AB20" s="39"/>
      <c r="AC20" s="39"/>
      <c r="AD20" s="421" t="s">
        <v>207</v>
      </c>
      <c r="AE20" s="94" t="s">
        <v>207</v>
      </c>
      <c r="AF20" s="94" t="s">
        <v>207</v>
      </c>
      <c r="AG20" s="102"/>
      <c r="AH20" s="97"/>
      <c r="AI20" s="97"/>
      <c r="AJ20" s="421" t="s">
        <v>207</v>
      </c>
      <c r="AK20" s="94" t="s">
        <v>207</v>
      </c>
      <c r="AL20" s="94" t="s">
        <v>207</v>
      </c>
    </row>
    <row r="21" spans="1:46" s="140" customFormat="1" ht="15" customHeight="1" x14ac:dyDescent="0.35">
      <c r="A21" s="456"/>
      <c r="B21" s="102">
        <v>3</v>
      </c>
      <c r="C21" s="141" t="s">
        <v>451</v>
      </c>
      <c r="D21" s="467"/>
      <c r="E21" s="467"/>
      <c r="F21" s="113" t="s">
        <v>226</v>
      </c>
      <c r="G21" s="127">
        <v>1</v>
      </c>
      <c r="H21" s="423"/>
      <c r="I21" s="164" t="s">
        <v>71</v>
      </c>
      <c r="J21" s="423" t="s">
        <v>479</v>
      </c>
      <c r="K21" s="461">
        <v>25</v>
      </c>
      <c r="L21" s="163" t="s">
        <v>454</v>
      </c>
      <c r="N21" s="369"/>
      <c r="O21" s="39"/>
      <c r="P21" s="39"/>
      <c r="Q21" s="588" t="s">
        <v>52</v>
      </c>
      <c r="R21" s="135" t="s">
        <v>52</v>
      </c>
      <c r="S21" s="327" t="s">
        <v>52</v>
      </c>
      <c r="X21" s="39" t="s">
        <v>327</v>
      </c>
      <c r="Y21" s="39"/>
      <c r="Z21" s="369" t="s">
        <v>454</v>
      </c>
      <c r="AA21" s="314"/>
      <c r="AB21" s="39"/>
      <c r="AC21" s="39"/>
      <c r="AD21" s="421" t="s">
        <v>207</v>
      </c>
      <c r="AE21" s="94" t="s">
        <v>207</v>
      </c>
      <c r="AF21" s="94" t="s">
        <v>207</v>
      </c>
      <c r="AG21" s="102"/>
      <c r="AH21" s="97"/>
      <c r="AI21" s="97"/>
      <c r="AJ21" s="421" t="s">
        <v>207</v>
      </c>
      <c r="AK21" s="94" t="s">
        <v>207</v>
      </c>
      <c r="AL21" s="94" t="s">
        <v>207</v>
      </c>
    </row>
    <row r="22" spans="1:46" s="140" customFormat="1" ht="15" customHeight="1" x14ac:dyDescent="0.35">
      <c r="A22" s="456"/>
      <c r="B22" s="102"/>
      <c r="C22" s="128">
        <v>5</v>
      </c>
      <c r="D22" s="176">
        <v>3</v>
      </c>
      <c r="E22" s="176">
        <v>2026</v>
      </c>
      <c r="F22" s="112" t="s">
        <v>227</v>
      </c>
      <c r="G22" s="138">
        <v>1</v>
      </c>
      <c r="H22" s="408"/>
      <c r="I22" s="338" t="s">
        <v>82</v>
      </c>
      <c r="J22" s="408" t="s">
        <v>480</v>
      </c>
      <c r="K22" s="461">
        <v>25</v>
      </c>
      <c r="L22" s="457" t="s">
        <v>451</v>
      </c>
      <c r="N22" s="573" t="s">
        <v>38</v>
      </c>
      <c r="O22" s="574" t="s">
        <v>38</v>
      </c>
      <c r="P22" s="574" t="s">
        <v>38</v>
      </c>
      <c r="Q22" s="413"/>
      <c r="R22" s="412"/>
      <c r="S22" s="414"/>
      <c r="W22" s="140" t="s">
        <v>481</v>
      </c>
      <c r="Z22" s="369" t="s">
        <v>482</v>
      </c>
      <c r="AA22" s="420" t="s">
        <v>206</v>
      </c>
      <c r="AB22" s="94" t="s">
        <v>206</v>
      </c>
      <c r="AC22" s="94" t="s">
        <v>206</v>
      </c>
      <c r="AD22" s="421" t="s">
        <v>207</v>
      </c>
      <c r="AE22" s="94" t="s">
        <v>207</v>
      </c>
      <c r="AF22" s="94" t="s">
        <v>451</v>
      </c>
      <c r="AG22" s="427" t="s">
        <v>206</v>
      </c>
      <c r="AH22" s="138" t="s">
        <v>206</v>
      </c>
      <c r="AI22" s="138" t="s">
        <v>206</v>
      </c>
      <c r="AJ22" s="410" t="s">
        <v>207</v>
      </c>
      <c r="AK22" s="138" t="s">
        <v>207</v>
      </c>
      <c r="AL22" s="94" t="s">
        <v>451</v>
      </c>
    </row>
    <row r="23" spans="1:46" s="140" customFormat="1" ht="15" customHeight="1" x14ac:dyDescent="0.35">
      <c r="A23" s="456"/>
      <c r="B23" s="102">
        <v>3</v>
      </c>
      <c r="C23" s="141" t="s">
        <v>451</v>
      </c>
      <c r="D23" s="467"/>
      <c r="E23" s="467"/>
      <c r="F23" s="131" t="s">
        <v>228</v>
      </c>
      <c r="G23" s="128">
        <v>1</v>
      </c>
      <c r="H23" s="460"/>
      <c r="I23" s="166" t="s">
        <v>84</v>
      </c>
      <c r="J23" s="460" t="s">
        <v>483</v>
      </c>
      <c r="K23" s="172">
        <v>25</v>
      </c>
      <c r="L23" s="166" t="s">
        <v>484</v>
      </c>
      <c r="N23" s="182" t="s">
        <v>52</v>
      </c>
      <c r="O23" s="128" t="s">
        <v>52</v>
      </c>
      <c r="P23" s="128" t="s">
        <v>52</v>
      </c>
      <c r="Q23" s="462"/>
      <c r="R23" s="39"/>
      <c r="S23" s="163"/>
      <c r="T23" s="140" t="s">
        <v>85</v>
      </c>
      <c r="V23" s="131"/>
      <c r="W23" s="131" t="s">
        <v>470</v>
      </c>
      <c r="X23" s="140" t="s">
        <v>329</v>
      </c>
      <c r="Y23" s="39"/>
      <c r="Z23" s="463"/>
      <c r="AA23" s="420"/>
      <c r="AB23" s="94"/>
      <c r="AC23" s="94"/>
      <c r="AD23" s="421"/>
      <c r="AE23" s="94"/>
      <c r="AF23" s="94"/>
      <c r="AG23" s="424"/>
      <c r="AH23" s="425"/>
      <c r="AI23" s="425"/>
      <c r="AJ23" s="464"/>
      <c r="AK23" s="412"/>
      <c r="AL23" s="414"/>
    </row>
    <row r="24" spans="1:46" s="140" customFormat="1" ht="15" customHeight="1" x14ac:dyDescent="0.35">
      <c r="A24" s="456"/>
      <c r="B24" s="102"/>
      <c r="C24" s="128">
        <v>6</v>
      </c>
      <c r="D24" s="176">
        <v>3</v>
      </c>
      <c r="E24" s="176">
        <v>2026</v>
      </c>
      <c r="F24" s="112" t="s">
        <v>231</v>
      </c>
      <c r="G24" s="138">
        <v>1</v>
      </c>
      <c r="H24" s="408"/>
      <c r="I24" s="338" t="s">
        <v>88</v>
      </c>
      <c r="J24" s="408" t="s">
        <v>485</v>
      </c>
      <c r="K24" s="461">
        <v>25</v>
      </c>
      <c r="L24" s="457" t="s">
        <v>451</v>
      </c>
      <c r="N24" s="573" t="s">
        <v>38</v>
      </c>
      <c r="O24" s="574" t="s">
        <v>38</v>
      </c>
      <c r="P24" s="574" t="s">
        <v>38</v>
      </c>
      <c r="Q24" s="601" t="s">
        <v>38</v>
      </c>
      <c r="R24" s="574" t="s">
        <v>38</v>
      </c>
      <c r="S24" s="602"/>
      <c r="W24" s="140" t="s">
        <v>486</v>
      </c>
      <c r="Z24" s="369" t="s">
        <v>487</v>
      </c>
      <c r="AA24" s="420" t="s">
        <v>206</v>
      </c>
      <c r="AB24" s="94" t="s">
        <v>206</v>
      </c>
      <c r="AC24" s="94" t="s">
        <v>206</v>
      </c>
      <c r="AD24" s="462"/>
      <c r="AE24" s="39"/>
      <c r="AF24" s="39"/>
      <c r="AG24" s="427" t="s">
        <v>206</v>
      </c>
      <c r="AH24" s="138" t="s">
        <v>206</v>
      </c>
      <c r="AI24" s="138" t="s">
        <v>206</v>
      </c>
      <c r="AJ24" s="99"/>
      <c r="AK24" s="97"/>
      <c r="AL24" s="97"/>
    </row>
    <row r="25" spans="1:46" s="140" customFormat="1" ht="15" customHeight="1" x14ac:dyDescent="0.35">
      <c r="A25" s="456"/>
      <c r="B25" s="102">
        <v>3</v>
      </c>
      <c r="C25" s="141" t="s">
        <v>451</v>
      </c>
      <c r="D25" s="467"/>
      <c r="E25" s="467"/>
      <c r="F25" s="129" t="s">
        <v>232</v>
      </c>
      <c r="G25" s="130">
        <v>1</v>
      </c>
      <c r="H25" s="460"/>
      <c r="I25" s="161" t="s">
        <v>90</v>
      </c>
      <c r="J25" s="460" t="s">
        <v>488</v>
      </c>
      <c r="K25" s="170">
        <v>25</v>
      </c>
      <c r="L25" s="166" t="s">
        <v>489</v>
      </c>
      <c r="N25" s="187"/>
      <c r="O25" s="39"/>
      <c r="P25" s="469"/>
      <c r="Q25" s="587" t="s">
        <v>52</v>
      </c>
      <c r="R25" s="130" t="s">
        <v>52</v>
      </c>
      <c r="S25" s="375" t="s">
        <v>52</v>
      </c>
      <c r="T25" s="140" t="s">
        <v>85</v>
      </c>
      <c r="V25" s="131"/>
      <c r="W25" s="131" t="s">
        <v>233</v>
      </c>
      <c r="X25" s="142" t="s">
        <v>490</v>
      </c>
      <c r="Y25" s="137" t="s">
        <v>491</v>
      </c>
      <c r="Z25" s="463"/>
      <c r="AA25" s="420"/>
      <c r="AB25" s="94"/>
      <c r="AC25" s="94"/>
      <c r="AD25" s="462"/>
      <c r="AE25" s="39"/>
      <c r="AF25" s="39"/>
      <c r="AG25" s="424"/>
      <c r="AH25" s="425"/>
      <c r="AI25" s="425"/>
      <c r="AJ25" s="464"/>
      <c r="AK25" s="412"/>
      <c r="AL25" s="414"/>
    </row>
    <row r="26" spans="1:46" s="140" customFormat="1" ht="15" customHeight="1" x14ac:dyDescent="0.35">
      <c r="A26" s="456"/>
      <c r="B26" s="102"/>
      <c r="C26" s="128">
        <v>5</v>
      </c>
      <c r="D26" s="176">
        <v>3</v>
      </c>
      <c r="E26" s="176">
        <v>2026</v>
      </c>
      <c r="F26" s="137" t="s">
        <v>234</v>
      </c>
      <c r="G26" s="138">
        <v>1</v>
      </c>
      <c r="H26" s="432"/>
      <c r="I26" s="338" t="s">
        <v>99</v>
      </c>
      <c r="J26" s="432" t="s">
        <v>492</v>
      </c>
      <c r="K26" s="461">
        <v>25</v>
      </c>
      <c r="L26" s="457" t="s">
        <v>451</v>
      </c>
      <c r="N26" s="433"/>
      <c r="O26" s="425"/>
      <c r="P26" s="425"/>
      <c r="Q26" s="464"/>
      <c r="R26" s="412"/>
      <c r="S26" s="414"/>
      <c r="W26" s="140" t="s">
        <v>493</v>
      </c>
      <c r="Z26" s="369" t="s">
        <v>494</v>
      </c>
      <c r="AA26" s="420" t="s">
        <v>206</v>
      </c>
      <c r="AB26" s="94" t="s">
        <v>206</v>
      </c>
      <c r="AC26" s="94" t="s">
        <v>206</v>
      </c>
      <c r="AD26" s="462"/>
      <c r="AE26" s="39"/>
      <c r="AF26" s="39"/>
      <c r="AG26" s="427" t="s">
        <v>206</v>
      </c>
      <c r="AH26" s="138" t="s">
        <v>206</v>
      </c>
      <c r="AI26" s="138" t="s">
        <v>206</v>
      </c>
      <c r="AJ26" s="99"/>
      <c r="AK26" s="97"/>
      <c r="AL26" s="97"/>
    </row>
    <row r="27" spans="1:46" s="140" customFormat="1" ht="15" customHeight="1" x14ac:dyDescent="0.35">
      <c r="A27" s="456"/>
      <c r="B27" s="102">
        <v>3</v>
      </c>
      <c r="C27" s="141" t="s">
        <v>451</v>
      </c>
      <c r="D27" s="467"/>
      <c r="E27" s="467"/>
      <c r="F27" s="131" t="s">
        <v>235</v>
      </c>
      <c r="G27" s="128">
        <v>1</v>
      </c>
      <c r="H27" s="460"/>
      <c r="I27" s="166" t="s">
        <v>99</v>
      </c>
      <c r="J27" s="460" t="s">
        <v>492</v>
      </c>
      <c r="K27" s="172">
        <v>25</v>
      </c>
      <c r="L27" s="166" t="s">
        <v>495</v>
      </c>
      <c r="N27" s="182" t="s">
        <v>52</v>
      </c>
      <c r="O27" s="128" t="s">
        <v>52</v>
      </c>
      <c r="P27" s="128" t="s">
        <v>52</v>
      </c>
      <c r="Q27" s="462"/>
      <c r="R27" s="39"/>
      <c r="S27" s="163"/>
      <c r="T27" s="140" t="s">
        <v>85</v>
      </c>
      <c r="V27" s="131"/>
      <c r="W27" s="131" t="s">
        <v>236</v>
      </c>
      <c r="X27" s="140" t="s">
        <v>329</v>
      </c>
      <c r="Y27" s="39"/>
      <c r="Z27" s="463"/>
      <c r="AA27" s="420"/>
      <c r="AB27" s="94"/>
      <c r="AC27" s="94"/>
      <c r="AD27" s="462"/>
      <c r="AE27" s="39"/>
      <c r="AF27" s="39"/>
      <c r="AG27" s="424"/>
      <c r="AH27" s="425"/>
      <c r="AI27" s="425"/>
      <c r="AJ27" s="464"/>
      <c r="AK27" s="412"/>
      <c r="AL27" s="414"/>
    </row>
    <row r="28" spans="1:46" s="140" customFormat="1" ht="15" customHeight="1" x14ac:dyDescent="0.35">
      <c r="A28" s="456"/>
      <c r="B28" s="102"/>
      <c r="C28" s="128">
        <v>6</v>
      </c>
      <c r="D28" s="176">
        <v>3</v>
      </c>
      <c r="E28" s="176">
        <v>2026</v>
      </c>
      <c r="F28" s="137" t="s">
        <v>238</v>
      </c>
      <c r="G28" s="138">
        <v>1</v>
      </c>
      <c r="H28" s="432"/>
      <c r="I28" s="338" t="s">
        <v>103</v>
      </c>
      <c r="J28" s="432" t="s">
        <v>496</v>
      </c>
      <c r="K28" s="461">
        <v>25</v>
      </c>
      <c r="L28" s="457" t="s">
        <v>451</v>
      </c>
      <c r="N28" s="573" t="s">
        <v>38</v>
      </c>
      <c r="O28" s="574" t="s">
        <v>38</v>
      </c>
      <c r="P28" s="574" t="s">
        <v>38</v>
      </c>
      <c r="Q28" s="429"/>
      <c r="R28" s="430"/>
      <c r="S28" s="431"/>
      <c r="T28" s="140" t="s">
        <v>497</v>
      </c>
      <c r="U28" s="140" t="s">
        <v>466</v>
      </c>
      <c r="W28" s="140" t="s">
        <v>498</v>
      </c>
      <c r="Y28" s="39" t="s">
        <v>499</v>
      </c>
      <c r="Z28" s="369" t="s">
        <v>500</v>
      </c>
      <c r="AA28" s="434" t="s">
        <v>206</v>
      </c>
      <c r="AB28" s="435" t="s">
        <v>206</v>
      </c>
      <c r="AC28" s="435" t="s">
        <v>206</v>
      </c>
      <c r="AD28" s="470"/>
      <c r="AE28" s="471"/>
      <c r="AF28" s="471"/>
      <c r="AG28" s="436" t="s">
        <v>206</v>
      </c>
      <c r="AH28" s="437" t="s">
        <v>206</v>
      </c>
      <c r="AI28" s="437" t="s">
        <v>206</v>
      </c>
      <c r="AJ28" s="144"/>
      <c r="AK28" s="157"/>
      <c r="AL28" s="157"/>
    </row>
    <row r="29" spans="1:46" s="140" customFormat="1" ht="15" customHeight="1" x14ac:dyDescent="0.35">
      <c r="A29" s="456"/>
      <c r="B29" s="102">
        <v>4</v>
      </c>
      <c r="C29" s="141">
        <v>4</v>
      </c>
      <c r="D29" s="467"/>
      <c r="E29" s="467" t="s">
        <v>371</v>
      </c>
      <c r="F29" s="131" t="s">
        <v>239</v>
      </c>
      <c r="G29" s="128">
        <v>1</v>
      </c>
      <c r="H29" s="460"/>
      <c r="I29" s="166" t="s">
        <v>105</v>
      </c>
      <c r="J29" s="460" t="s">
        <v>501</v>
      </c>
      <c r="K29" s="172">
        <v>25</v>
      </c>
      <c r="L29" s="438" t="s">
        <v>502</v>
      </c>
      <c r="N29" s="439"/>
      <c r="O29" s="472"/>
      <c r="P29" s="473"/>
      <c r="Q29" s="440" t="s">
        <v>52</v>
      </c>
      <c r="R29" s="441" t="s">
        <v>52</v>
      </c>
      <c r="S29" s="442" t="s">
        <v>52</v>
      </c>
      <c r="T29" s="39" t="s">
        <v>85</v>
      </c>
      <c r="U29" s="39"/>
      <c r="V29" s="134"/>
      <c r="W29" s="131" t="s">
        <v>241</v>
      </c>
      <c r="X29" s="142" t="s">
        <v>490</v>
      </c>
      <c r="Z29" s="463"/>
      <c r="AA29" s="434"/>
      <c r="AB29" s="435"/>
      <c r="AC29" s="435"/>
      <c r="AD29" s="470"/>
      <c r="AE29" s="471"/>
      <c r="AF29" s="471"/>
      <c r="AG29" s="424"/>
      <c r="AH29" s="425"/>
      <c r="AI29" s="425"/>
      <c r="AJ29" s="464"/>
      <c r="AK29" s="412"/>
      <c r="AL29" s="414"/>
    </row>
    <row r="30" spans="1:46" s="140" customFormat="1" ht="15" customHeight="1" x14ac:dyDescent="0.35">
      <c r="A30" s="456"/>
      <c r="B30" s="102">
        <v>4</v>
      </c>
      <c r="C30" s="141">
        <v>4</v>
      </c>
      <c r="D30" s="467"/>
      <c r="E30" s="467" t="s">
        <v>371</v>
      </c>
      <c r="F30" s="104" t="s">
        <v>242</v>
      </c>
      <c r="G30" s="97">
        <v>2</v>
      </c>
      <c r="H30" s="316"/>
      <c r="I30" s="163" t="s">
        <v>93</v>
      </c>
      <c r="J30" s="316" t="s">
        <v>503</v>
      </c>
      <c r="K30" s="461"/>
      <c r="L30" s="163" t="s">
        <v>504</v>
      </c>
      <c r="N30" s="183"/>
      <c r="O30" s="39"/>
      <c r="P30" s="469"/>
      <c r="Q30" s="421" t="s">
        <v>52</v>
      </c>
      <c r="R30" s="94" t="s">
        <v>52</v>
      </c>
      <c r="S30" s="177" t="s">
        <v>52</v>
      </c>
      <c r="W30" s="39" t="s">
        <v>327</v>
      </c>
      <c r="X30" s="39" t="s">
        <v>327</v>
      </c>
      <c r="Z30" s="369" t="s">
        <v>504</v>
      </c>
      <c r="AA30" s="314"/>
      <c r="AB30" s="39"/>
      <c r="AC30" s="39"/>
      <c r="AD30" s="421" t="s">
        <v>207</v>
      </c>
      <c r="AE30" s="94" t="s">
        <v>207</v>
      </c>
      <c r="AF30" s="94" t="s">
        <v>207</v>
      </c>
      <c r="AG30" s="98"/>
      <c r="AH30" s="97"/>
      <c r="AI30" s="97"/>
      <c r="AJ30" s="421" t="s">
        <v>207</v>
      </c>
      <c r="AK30" s="94" t="s">
        <v>207</v>
      </c>
      <c r="AL30" s="94" t="s">
        <v>207</v>
      </c>
    </row>
    <row r="31" spans="1:46" s="140" customFormat="1" ht="15" customHeight="1" x14ac:dyDescent="0.35">
      <c r="A31" s="456"/>
      <c r="B31" s="102">
        <v>4</v>
      </c>
      <c r="C31" s="141">
        <v>4</v>
      </c>
      <c r="D31" s="467"/>
      <c r="E31" s="494" t="s">
        <v>505</v>
      </c>
      <c r="F31" s="104" t="s">
        <v>243</v>
      </c>
      <c r="G31" s="97">
        <v>1</v>
      </c>
      <c r="H31" s="316"/>
      <c r="I31" s="163" t="s">
        <v>96</v>
      </c>
      <c r="J31" s="316" t="s">
        <v>506</v>
      </c>
      <c r="K31" s="461"/>
      <c r="L31" s="163" t="s">
        <v>504</v>
      </c>
      <c r="N31" s="183"/>
      <c r="O31" s="39"/>
      <c r="P31" s="469"/>
      <c r="Q31" s="421" t="s">
        <v>52</v>
      </c>
      <c r="R31" s="94" t="s">
        <v>52</v>
      </c>
      <c r="S31" s="177" t="s">
        <v>52</v>
      </c>
      <c r="V31" s="104"/>
      <c r="W31" s="39" t="s">
        <v>327</v>
      </c>
      <c r="X31" s="39" t="s">
        <v>327</v>
      </c>
      <c r="Y31" s="104"/>
      <c r="Z31" s="369" t="s">
        <v>504</v>
      </c>
      <c r="AA31" s="314"/>
      <c r="AB31" s="39"/>
      <c r="AC31" s="39"/>
      <c r="AD31" s="421" t="s">
        <v>207</v>
      </c>
      <c r="AE31" s="94" t="s">
        <v>207</v>
      </c>
      <c r="AF31" s="94" t="s">
        <v>207</v>
      </c>
      <c r="AG31" s="98"/>
      <c r="AH31" s="97"/>
      <c r="AI31" s="97"/>
      <c r="AJ31" s="421" t="s">
        <v>207</v>
      </c>
      <c r="AK31" s="94" t="s">
        <v>207</v>
      </c>
      <c r="AL31" s="94" t="s">
        <v>207</v>
      </c>
    </row>
    <row r="32" spans="1:46" s="140" customFormat="1" ht="15" customHeight="1" x14ac:dyDescent="0.35">
      <c r="A32" s="456"/>
      <c r="B32" s="102">
        <v>4</v>
      </c>
      <c r="C32" s="141">
        <v>4</v>
      </c>
      <c r="D32" s="467"/>
      <c r="E32" s="497">
        <v>2026</v>
      </c>
      <c r="F32" s="495" t="s">
        <v>244</v>
      </c>
      <c r="G32" s="585">
        <v>1</v>
      </c>
      <c r="H32" s="586"/>
      <c r="I32" s="520" t="s">
        <v>112</v>
      </c>
      <c r="J32" s="586" t="s">
        <v>507</v>
      </c>
      <c r="K32" s="461"/>
      <c r="L32" s="163" t="s">
        <v>508</v>
      </c>
      <c r="N32" s="183"/>
      <c r="O32" s="39"/>
      <c r="P32" s="469"/>
      <c r="Q32" s="421" t="s">
        <v>52</v>
      </c>
      <c r="R32" s="94" t="s">
        <v>52</v>
      </c>
      <c r="S32" s="177" t="s">
        <v>52</v>
      </c>
      <c r="W32" s="142" t="s">
        <v>509</v>
      </c>
      <c r="X32" s="39" t="s">
        <v>327</v>
      </c>
      <c r="Y32" s="142" t="s">
        <v>510</v>
      </c>
      <c r="Z32" s="369" t="s">
        <v>511</v>
      </c>
      <c r="AA32" s="314"/>
      <c r="AB32" s="39"/>
      <c r="AC32" s="39"/>
      <c r="AD32" s="421" t="s">
        <v>207</v>
      </c>
      <c r="AE32" s="94" t="s">
        <v>207</v>
      </c>
      <c r="AF32" s="94" t="s">
        <v>207</v>
      </c>
      <c r="AG32" s="98"/>
      <c r="AH32" s="97"/>
      <c r="AI32" s="97"/>
      <c r="AJ32" s="421" t="s">
        <v>207</v>
      </c>
      <c r="AK32" s="94" t="s">
        <v>207</v>
      </c>
      <c r="AL32" s="94" t="s">
        <v>207</v>
      </c>
    </row>
    <row r="33" spans="1:40" s="140" customFormat="1" ht="15" customHeight="1" x14ac:dyDescent="0.35">
      <c r="A33" s="456"/>
      <c r="B33" s="102">
        <v>5</v>
      </c>
      <c r="C33" s="141" t="s">
        <v>451</v>
      </c>
      <c r="D33" s="467"/>
      <c r="E33" s="467"/>
      <c r="F33" s="498" t="s">
        <v>247</v>
      </c>
      <c r="G33" s="511">
        <v>1</v>
      </c>
      <c r="H33" s="510"/>
      <c r="I33" s="509" t="s">
        <v>108</v>
      </c>
      <c r="J33" s="510" t="s">
        <v>512</v>
      </c>
      <c r="K33" s="461"/>
      <c r="L33" s="163" t="s">
        <v>513</v>
      </c>
      <c r="N33" s="695"/>
      <c r="O33" s="696"/>
      <c r="P33" s="697"/>
      <c r="Q33" s="698" t="s">
        <v>52</v>
      </c>
      <c r="R33" s="699" t="s">
        <v>52</v>
      </c>
      <c r="S33" s="700" t="s">
        <v>52</v>
      </c>
      <c r="T33" s="694"/>
      <c r="W33" s="39" t="s">
        <v>327</v>
      </c>
      <c r="X33" s="39" t="s">
        <v>327</v>
      </c>
      <c r="Z33" s="369" t="s">
        <v>513</v>
      </c>
      <c r="AA33" s="314"/>
      <c r="AB33" s="39"/>
      <c r="AC33" s="39"/>
      <c r="AD33" s="421" t="s">
        <v>207</v>
      </c>
      <c r="AE33" s="94" t="s">
        <v>207</v>
      </c>
      <c r="AF33" s="94" t="s">
        <v>207</v>
      </c>
      <c r="AG33" s="98"/>
      <c r="AH33" s="97"/>
      <c r="AI33" s="97"/>
      <c r="AJ33" s="421" t="s">
        <v>207</v>
      </c>
      <c r="AK33" s="94" t="s">
        <v>207</v>
      </c>
      <c r="AL33" s="94" t="s">
        <v>207</v>
      </c>
    </row>
    <row r="34" spans="1:40" s="140" customFormat="1" ht="15" customHeight="1" x14ac:dyDescent="0.35">
      <c r="A34" s="456"/>
      <c r="B34" s="102"/>
      <c r="C34" s="141"/>
      <c r="D34" s="467"/>
      <c r="E34" s="467"/>
      <c r="F34" s="644" t="s">
        <v>248</v>
      </c>
      <c r="G34" s="138">
        <v>1</v>
      </c>
      <c r="H34" s="432"/>
      <c r="I34" s="338" t="s">
        <v>128</v>
      </c>
      <c r="J34" s="432" t="s">
        <v>514</v>
      </c>
      <c r="K34" s="461">
        <v>25</v>
      </c>
      <c r="L34" s="163"/>
      <c r="N34" s="573" t="s">
        <v>38</v>
      </c>
      <c r="O34" s="574" t="s">
        <v>38</v>
      </c>
      <c r="P34" s="574" t="s">
        <v>38</v>
      </c>
      <c r="Q34" s="580"/>
      <c r="R34" s="581"/>
      <c r="S34" s="582"/>
      <c r="W34" s="39"/>
      <c r="X34" s="39"/>
      <c r="Z34" s="369"/>
      <c r="AA34" s="314"/>
      <c r="AB34" s="39"/>
      <c r="AC34" s="39"/>
      <c r="AD34" s="421"/>
      <c r="AE34" s="94"/>
      <c r="AF34" s="94"/>
      <c r="AG34" s="98"/>
      <c r="AH34" s="97"/>
      <c r="AI34" s="97"/>
      <c r="AJ34" s="421"/>
      <c r="AK34" s="94"/>
      <c r="AL34" s="94"/>
    </row>
    <row r="35" spans="1:40" s="140" customFormat="1" ht="15" customHeight="1" x14ac:dyDescent="0.35">
      <c r="A35" s="456"/>
      <c r="B35" s="102"/>
      <c r="C35" s="128">
        <v>3</v>
      </c>
      <c r="D35" s="176">
        <v>2</v>
      </c>
      <c r="E35" s="176">
        <v>2026</v>
      </c>
      <c r="F35" s="644" t="s">
        <v>295</v>
      </c>
      <c r="G35" s="138">
        <v>1</v>
      </c>
      <c r="H35" s="432"/>
      <c r="I35" s="338" t="s">
        <v>128</v>
      </c>
      <c r="J35" s="432" t="s">
        <v>514</v>
      </c>
      <c r="K35" s="461">
        <v>25</v>
      </c>
      <c r="L35" s="457" t="s">
        <v>451</v>
      </c>
      <c r="N35" s="573" t="s">
        <v>38</v>
      </c>
      <c r="O35" s="574" t="s">
        <v>38</v>
      </c>
      <c r="P35" s="574" t="s">
        <v>38</v>
      </c>
      <c r="Q35" s="580" t="s">
        <v>52</v>
      </c>
      <c r="R35" s="581" t="s">
        <v>52</v>
      </c>
      <c r="S35" s="582" t="s">
        <v>52</v>
      </c>
      <c r="T35" s="140" t="s">
        <v>515</v>
      </c>
      <c r="W35" s="140" t="s">
        <v>516</v>
      </c>
      <c r="Z35" s="369" t="s">
        <v>238</v>
      </c>
      <c r="AA35" s="434" t="s">
        <v>206</v>
      </c>
      <c r="AB35" s="435" t="s">
        <v>206</v>
      </c>
      <c r="AC35" s="435" t="s">
        <v>206</v>
      </c>
      <c r="AD35" s="470"/>
      <c r="AE35" s="471"/>
      <c r="AF35" s="471"/>
      <c r="AG35" s="444" t="s">
        <v>206</v>
      </c>
      <c r="AH35" s="437" t="s">
        <v>206</v>
      </c>
      <c r="AI35" s="437" t="s">
        <v>206</v>
      </c>
      <c r="AJ35" s="144"/>
      <c r="AK35" s="157"/>
      <c r="AL35" s="157"/>
    </row>
    <row r="36" spans="1:40" s="140" customFormat="1" ht="15" customHeight="1" x14ac:dyDescent="0.35">
      <c r="A36" s="456"/>
      <c r="B36" s="102">
        <v>5</v>
      </c>
      <c r="C36" s="141" t="s">
        <v>451</v>
      </c>
      <c r="D36" s="467"/>
      <c r="E36" s="467"/>
      <c r="F36" s="644" t="s">
        <v>303</v>
      </c>
      <c r="G36" s="138">
        <v>1</v>
      </c>
      <c r="H36" s="432"/>
      <c r="I36" s="338" t="s">
        <v>128</v>
      </c>
      <c r="J36" s="432" t="s">
        <v>514</v>
      </c>
      <c r="K36" s="461">
        <v>25</v>
      </c>
      <c r="L36" s="457" t="s">
        <v>451</v>
      </c>
      <c r="M36" s="39"/>
      <c r="N36" s="573" t="s">
        <v>38</v>
      </c>
      <c r="O36" s="574" t="s">
        <v>38</v>
      </c>
      <c r="P36" s="574" t="s">
        <v>38</v>
      </c>
      <c r="Q36" s="580" t="s">
        <v>52</v>
      </c>
      <c r="R36" s="581" t="s">
        <v>52</v>
      </c>
      <c r="S36" s="582" t="s">
        <v>52</v>
      </c>
      <c r="T36" s="39"/>
      <c r="U36" s="140" t="s">
        <v>466</v>
      </c>
      <c r="V36" s="39"/>
      <c r="X36" s="39"/>
      <c r="Y36" s="39"/>
      <c r="Z36" s="369"/>
      <c r="AA36" s="434"/>
      <c r="AB36" s="435"/>
      <c r="AC36" s="435"/>
      <c r="AD36" s="470"/>
      <c r="AE36" s="471"/>
      <c r="AF36" s="471"/>
      <c r="AG36" s="434"/>
      <c r="AH36" s="435"/>
      <c r="AI36" s="435"/>
      <c r="AJ36" s="144"/>
      <c r="AK36" s="157"/>
      <c r="AL36" s="157"/>
      <c r="AM36" s="104"/>
      <c r="AN36" s="104"/>
    </row>
    <row r="37" spans="1:40" s="140" customFormat="1" ht="15" customHeight="1" x14ac:dyDescent="0.35">
      <c r="A37" s="456"/>
      <c r="B37" s="102"/>
      <c r="C37" s="128">
        <v>3</v>
      </c>
      <c r="D37" s="176">
        <v>2</v>
      </c>
      <c r="E37" s="176">
        <v>2026</v>
      </c>
      <c r="F37" s="131" t="s">
        <v>250</v>
      </c>
      <c r="G37" s="128">
        <v>1</v>
      </c>
      <c r="H37" s="460"/>
      <c r="I37" s="166" t="s">
        <v>130</v>
      </c>
      <c r="J37" s="460" t="s">
        <v>517</v>
      </c>
      <c r="K37" s="172"/>
      <c r="L37" s="166" t="s">
        <v>518</v>
      </c>
      <c r="N37" s="603" t="s">
        <v>52</v>
      </c>
      <c r="O37" s="604" t="s">
        <v>52</v>
      </c>
      <c r="P37" s="604" t="s">
        <v>52</v>
      </c>
      <c r="Q37" s="474"/>
      <c r="R37" s="472"/>
      <c r="S37" s="475"/>
      <c r="T37" s="140" t="s">
        <v>117</v>
      </c>
      <c r="V37" s="131"/>
      <c r="W37" s="131" t="s">
        <v>519</v>
      </c>
      <c r="X37" s="142" t="s">
        <v>490</v>
      </c>
      <c r="Y37" s="39"/>
      <c r="Z37" s="463"/>
      <c r="AA37" s="420"/>
      <c r="AB37" s="94"/>
      <c r="AC37" s="94"/>
      <c r="AD37" s="462"/>
      <c r="AE37" s="39"/>
      <c r="AF37" s="39"/>
      <c r="AG37" s="425"/>
      <c r="AH37" s="425"/>
      <c r="AI37" s="425"/>
      <c r="AJ37" s="464"/>
      <c r="AK37" s="412"/>
      <c r="AL37" s="414"/>
    </row>
    <row r="38" spans="1:40" s="140" customFormat="1" ht="15" customHeight="1" x14ac:dyDescent="0.35">
      <c r="A38" s="456"/>
      <c r="B38" s="102">
        <v>5</v>
      </c>
      <c r="C38" s="97">
        <v>5</v>
      </c>
      <c r="D38" s="159">
        <v>3</v>
      </c>
      <c r="E38" s="494" t="s">
        <v>505</v>
      </c>
      <c r="F38" s="137" t="s">
        <v>253</v>
      </c>
      <c r="G38" s="138">
        <v>1</v>
      </c>
      <c r="H38" s="432"/>
      <c r="I38" s="338" t="s">
        <v>115</v>
      </c>
      <c r="J38" s="432" t="s">
        <v>520</v>
      </c>
      <c r="K38" s="461">
        <v>25</v>
      </c>
      <c r="L38" s="457" t="s">
        <v>451</v>
      </c>
      <c r="N38" s="428"/>
      <c r="O38" s="412"/>
      <c r="P38" s="468"/>
      <c r="Q38" s="429"/>
      <c r="R38" s="430"/>
      <c r="S38" s="431"/>
      <c r="T38" s="39"/>
      <c r="U38" s="39"/>
      <c r="W38" s="140" t="s">
        <v>521</v>
      </c>
      <c r="Z38" s="369" t="s">
        <v>522</v>
      </c>
      <c r="AA38" s="420" t="s">
        <v>206</v>
      </c>
      <c r="AB38" s="94" t="s">
        <v>206</v>
      </c>
      <c r="AC38" s="94" t="s">
        <v>206</v>
      </c>
      <c r="AD38" s="462"/>
      <c r="AE38" s="39"/>
      <c r="AF38" s="39"/>
      <c r="AG38" s="409" t="s">
        <v>206</v>
      </c>
      <c r="AH38" s="138" t="s">
        <v>206</v>
      </c>
      <c r="AI38" s="138" t="s">
        <v>206</v>
      </c>
      <c r="AJ38" s="99"/>
      <c r="AK38" s="97"/>
      <c r="AL38" s="97"/>
    </row>
    <row r="39" spans="1:40" s="140" customFormat="1" ht="15" customHeight="1" x14ac:dyDescent="0.35">
      <c r="A39" s="456"/>
      <c r="B39" s="102">
        <v>5</v>
      </c>
      <c r="C39" s="511">
        <v>6</v>
      </c>
      <c r="D39" s="497">
        <v>3</v>
      </c>
      <c r="E39" s="497">
        <v>2026</v>
      </c>
      <c r="F39" s="131" t="s">
        <v>254</v>
      </c>
      <c r="G39" s="128">
        <v>1</v>
      </c>
      <c r="H39" s="460"/>
      <c r="I39" s="166" t="s">
        <v>115</v>
      </c>
      <c r="J39" s="460" t="s">
        <v>520</v>
      </c>
      <c r="K39" s="172"/>
      <c r="L39" s="338" t="s">
        <v>219</v>
      </c>
      <c r="N39" s="182" t="s">
        <v>52</v>
      </c>
      <c r="O39" s="128" t="s">
        <v>52</v>
      </c>
      <c r="P39" s="128" t="s">
        <v>52</v>
      </c>
      <c r="Q39" s="462"/>
      <c r="R39" s="39"/>
      <c r="S39" s="163"/>
      <c r="T39" s="140" t="s">
        <v>117</v>
      </c>
      <c r="V39" s="39"/>
      <c r="W39" s="131" t="s">
        <v>523</v>
      </c>
      <c r="X39" s="140" t="s">
        <v>329</v>
      </c>
      <c r="Y39" s="292" t="s">
        <v>524</v>
      </c>
      <c r="Z39" s="463"/>
      <c r="AA39" s="420"/>
      <c r="AB39" s="94"/>
      <c r="AC39" s="94"/>
      <c r="AD39" s="462"/>
      <c r="AE39" s="39"/>
      <c r="AF39" s="39"/>
      <c r="AG39" s="425"/>
      <c r="AH39" s="425"/>
      <c r="AI39" s="425"/>
      <c r="AJ39" s="464"/>
      <c r="AK39" s="412"/>
      <c r="AL39" s="414"/>
    </row>
    <row r="40" spans="1:40" s="140" customFormat="1" ht="15" customHeight="1" x14ac:dyDescent="0.35">
      <c r="A40" s="456"/>
      <c r="B40" s="102">
        <v>6</v>
      </c>
      <c r="C40" s="141" t="s">
        <v>451</v>
      </c>
      <c r="D40" s="467"/>
      <c r="E40" s="467"/>
      <c r="F40" s="113" t="s">
        <v>256</v>
      </c>
      <c r="G40" s="127">
        <v>1</v>
      </c>
      <c r="H40" s="423"/>
      <c r="I40" s="164" t="s">
        <v>120</v>
      </c>
      <c r="J40" s="423" t="s">
        <v>525</v>
      </c>
      <c r="K40" s="461">
        <v>25</v>
      </c>
      <c r="L40" s="443" t="s">
        <v>526</v>
      </c>
      <c r="N40" s="590" t="s">
        <v>52</v>
      </c>
      <c r="O40" s="135"/>
      <c r="P40" s="135" t="s">
        <v>52</v>
      </c>
      <c r="Q40" s="588" t="s">
        <v>52</v>
      </c>
      <c r="R40" s="135"/>
      <c r="S40" s="327" t="s">
        <v>52</v>
      </c>
      <c r="V40" s="39"/>
      <c r="X40" s="39" t="s">
        <v>473</v>
      </c>
      <c r="Y40" s="39" t="s">
        <v>527</v>
      </c>
      <c r="Z40" s="369" t="s">
        <v>528</v>
      </c>
      <c r="AA40" s="420" t="s">
        <v>206</v>
      </c>
      <c r="AB40" s="94" t="s">
        <v>451</v>
      </c>
      <c r="AC40" s="94" t="s">
        <v>206</v>
      </c>
      <c r="AD40" s="421" t="s">
        <v>207</v>
      </c>
      <c r="AE40" s="94" t="s">
        <v>451</v>
      </c>
      <c r="AF40" s="94" t="s">
        <v>207</v>
      </c>
      <c r="AG40" s="420" t="s">
        <v>206</v>
      </c>
      <c r="AH40" s="94" t="s">
        <v>451</v>
      </c>
      <c r="AI40" s="94" t="s">
        <v>206</v>
      </c>
      <c r="AJ40" s="421" t="s">
        <v>207</v>
      </c>
      <c r="AK40" s="94" t="s">
        <v>451</v>
      </c>
      <c r="AL40" s="94" t="s">
        <v>207</v>
      </c>
    </row>
    <row r="41" spans="1:40" s="140" customFormat="1" ht="15" customHeight="1" x14ac:dyDescent="0.35">
      <c r="A41" s="456"/>
      <c r="B41" s="102"/>
      <c r="C41" s="128">
        <v>3</v>
      </c>
      <c r="D41" s="176">
        <v>2</v>
      </c>
      <c r="E41" s="176">
        <v>2026</v>
      </c>
      <c r="F41" s="498" t="s">
        <v>258</v>
      </c>
      <c r="G41" s="511">
        <v>1</v>
      </c>
      <c r="H41" s="510"/>
      <c r="I41" s="509" t="s">
        <v>137</v>
      </c>
      <c r="J41" s="510" t="s">
        <v>529</v>
      </c>
      <c r="K41" s="461">
        <v>25</v>
      </c>
      <c r="L41" s="447" t="s">
        <v>530</v>
      </c>
      <c r="N41" s="427" t="s">
        <v>38</v>
      </c>
      <c r="O41" s="138" t="s">
        <v>38</v>
      </c>
      <c r="P41" s="578" t="s">
        <v>38</v>
      </c>
      <c r="Q41" s="579" t="s">
        <v>52</v>
      </c>
      <c r="R41" s="511" t="s">
        <v>52</v>
      </c>
      <c r="S41" s="497" t="s">
        <v>52</v>
      </c>
      <c r="T41" s="702" t="s">
        <v>531</v>
      </c>
      <c r="V41" s="137"/>
      <c r="X41" s="142" t="s">
        <v>532</v>
      </c>
      <c r="Y41" s="142" t="s">
        <v>533</v>
      </c>
      <c r="Z41" s="369" t="s">
        <v>534</v>
      </c>
      <c r="AA41" s="420" t="s">
        <v>206</v>
      </c>
      <c r="AB41" s="94" t="s">
        <v>206</v>
      </c>
      <c r="AC41" s="94" t="s">
        <v>206</v>
      </c>
      <c r="AD41" s="462"/>
      <c r="AE41" s="39"/>
      <c r="AF41" s="39"/>
      <c r="AG41" s="445" t="s">
        <v>206</v>
      </c>
      <c r="AH41" s="133" t="s">
        <v>206</v>
      </c>
      <c r="AI41" s="133" t="s">
        <v>206</v>
      </c>
      <c r="AJ41" s="99"/>
      <c r="AK41" s="97"/>
      <c r="AL41" s="97"/>
    </row>
    <row r="42" spans="1:40" s="140" customFormat="1" ht="15" customHeight="1" x14ac:dyDescent="0.35">
      <c r="A42" s="456"/>
      <c r="B42" s="102">
        <v>6</v>
      </c>
      <c r="C42" s="97">
        <v>6</v>
      </c>
      <c r="D42" s="159">
        <v>3</v>
      </c>
      <c r="E42" s="494" t="s">
        <v>505</v>
      </c>
      <c r="F42" s="137" t="s">
        <v>260</v>
      </c>
      <c r="G42" s="138">
        <v>1</v>
      </c>
      <c r="H42" s="432"/>
      <c r="I42" s="338" t="s">
        <v>123</v>
      </c>
      <c r="J42" s="432" t="s">
        <v>535</v>
      </c>
      <c r="K42" s="461">
        <v>25</v>
      </c>
      <c r="L42" s="457" t="s">
        <v>451</v>
      </c>
      <c r="N42" s="428"/>
      <c r="O42" s="425"/>
      <c r="P42" s="425"/>
      <c r="Q42" s="464"/>
      <c r="R42" s="412"/>
      <c r="S42" s="414"/>
      <c r="T42" s="39"/>
      <c r="U42" s="39"/>
      <c r="V42" s="136"/>
      <c r="W42" s="140" t="s">
        <v>536</v>
      </c>
      <c r="Z42" s="369" t="s">
        <v>231</v>
      </c>
      <c r="AA42" s="314"/>
      <c r="AB42" s="39"/>
      <c r="AC42" s="39"/>
      <c r="AD42" s="421" t="s">
        <v>207</v>
      </c>
      <c r="AE42" s="94" t="s">
        <v>207</v>
      </c>
      <c r="AF42" s="94" t="s">
        <v>207</v>
      </c>
      <c r="AG42" s="98"/>
      <c r="AH42" s="97"/>
      <c r="AI42" s="97"/>
      <c r="AJ42" s="410" t="s">
        <v>207</v>
      </c>
      <c r="AK42" s="138" t="s">
        <v>207</v>
      </c>
      <c r="AL42" s="138" t="s">
        <v>207</v>
      </c>
    </row>
    <row r="43" spans="1:40" s="140" customFormat="1" ht="15" customHeight="1" x14ac:dyDescent="0.35">
      <c r="A43" s="476"/>
      <c r="B43" s="102">
        <v>6</v>
      </c>
      <c r="D43" s="457"/>
      <c r="E43" s="467"/>
      <c r="F43" s="131" t="s">
        <v>261</v>
      </c>
      <c r="G43" s="128">
        <v>1</v>
      </c>
      <c r="H43" s="460"/>
      <c r="I43" s="166" t="s">
        <v>125</v>
      </c>
      <c r="J43" s="460" t="s">
        <v>537</v>
      </c>
      <c r="K43" s="172"/>
      <c r="L43" s="678" t="s">
        <v>538</v>
      </c>
      <c r="N43" s="182" t="s">
        <v>52</v>
      </c>
      <c r="O43" s="128" t="s">
        <v>52</v>
      </c>
      <c r="P43" s="128" t="s">
        <v>52</v>
      </c>
      <c r="Q43" s="462"/>
      <c r="R43" s="39"/>
      <c r="S43" s="163"/>
      <c r="T43" s="140" t="s">
        <v>117</v>
      </c>
      <c r="W43" s="131" t="s">
        <v>539</v>
      </c>
      <c r="X43" s="142" t="s">
        <v>490</v>
      </c>
      <c r="Z43" s="463"/>
      <c r="AA43" s="314"/>
      <c r="AB43" s="39"/>
      <c r="AC43" s="39"/>
      <c r="AD43" s="421"/>
      <c r="AE43" s="94"/>
      <c r="AF43" s="94"/>
      <c r="AG43" s="446"/>
      <c r="AH43" s="446"/>
      <c r="AI43" s="446"/>
      <c r="AJ43" s="464"/>
      <c r="AK43" s="412"/>
      <c r="AL43" s="414"/>
    </row>
    <row r="44" spans="1:40" s="140" customFormat="1" ht="15" customHeight="1" x14ac:dyDescent="0.35">
      <c r="A44" s="456"/>
      <c r="B44" s="102"/>
      <c r="C44" s="133">
        <v>5</v>
      </c>
      <c r="D44" s="180">
        <v>3</v>
      </c>
      <c r="E44" s="500">
        <v>2026</v>
      </c>
      <c r="F44" s="495" t="s">
        <v>263</v>
      </c>
      <c r="G44" s="585">
        <v>1</v>
      </c>
      <c r="H44" s="586"/>
      <c r="I44" s="520" t="s">
        <v>144</v>
      </c>
      <c r="J44" s="586" t="s">
        <v>540</v>
      </c>
      <c r="K44" s="461">
        <v>25</v>
      </c>
      <c r="L44" s="447" t="s">
        <v>541</v>
      </c>
      <c r="N44" s="183"/>
      <c r="O44" s="39"/>
      <c r="P44" s="469"/>
      <c r="Q44" s="421" t="s">
        <v>52</v>
      </c>
      <c r="R44" s="94" t="s">
        <v>52</v>
      </c>
      <c r="S44" s="177" t="s">
        <v>52</v>
      </c>
      <c r="X44" s="39" t="s">
        <v>473</v>
      </c>
      <c r="Y44" s="142" t="s">
        <v>542</v>
      </c>
      <c r="Z44" s="369" t="s">
        <v>543</v>
      </c>
      <c r="AA44" s="314"/>
      <c r="AB44" s="39"/>
      <c r="AC44" s="39"/>
      <c r="AD44" s="421" t="s">
        <v>207</v>
      </c>
      <c r="AE44" s="94" t="s">
        <v>207</v>
      </c>
      <c r="AF44" s="94" t="s">
        <v>207</v>
      </c>
      <c r="AG44" s="98"/>
      <c r="AH44" s="97"/>
      <c r="AI44" s="97"/>
      <c r="AJ44" s="421" t="s">
        <v>207</v>
      </c>
      <c r="AK44" s="94" t="s">
        <v>207</v>
      </c>
      <c r="AL44" s="94" t="s">
        <v>207</v>
      </c>
    </row>
    <row r="45" spans="1:40" s="140" customFormat="1" ht="15" customHeight="1" x14ac:dyDescent="0.35">
      <c r="A45" s="456"/>
      <c r="B45" s="102">
        <v>7</v>
      </c>
      <c r="C45" s="97">
        <v>7</v>
      </c>
      <c r="D45" s="159">
        <v>4</v>
      </c>
      <c r="E45" s="494" t="s">
        <v>505</v>
      </c>
      <c r="F45" s="134" t="s">
        <v>264</v>
      </c>
      <c r="G45" s="133">
        <v>1</v>
      </c>
      <c r="H45" s="134"/>
      <c r="I45" s="438" t="s">
        <v>133</v>
      </c>
      <c r="J45" s="134" t="s">
        <v>544</v>
      </c>
      <c r="K45" s="477">
        <v>25</v>
      </c>
      <c r="L45" s="447"/>
      <c r="N45" s="463"/>
      <c r="Q45" s="572"/>
      <c r="S45" s="457"/>
      <c r="W45" s="142" t="s">
        <v>545</v>
      </c>
      <c r="Z45" s="369" t="s">
        <v>546</v>
      </c>
      <c r="AA45" s="478"/>
      <c r="AB45" s="471"/>
      <c r="AC45" s="471"/>
      <c r="AD45" s="448" t="s">
        <v>207</v>
      </c>
      <c r="AE45" s="435" t="s">
        <v>207</v>
      </c>
      <c r="AF45" s="435" t="s">
        <v>207</v>
      </c>
      <c r="AG45" s="143"/>
      <c r="AH45" s="157"/>
      <c r="AI45" s="157"/>
      <c r="AJ45" s="449" t="s">
        <v>207</v>
      </c>
      <c r="AK45" s="450" t="s">
        <v>207</v>
      </c>
      <c r="AL45" s="450" t="s">
        <v>207</v>
      </c>
    </row>
    <row r="46" spans="1:40" s="140" customFormat="1" ht="15" customHeight="1" x14ac:dyDescent="0.35">
      <c r="A46" s="456"/>
      <c r="B46" s="102">
        <v>7</v>
      </c>
      <c r="C46" s="97">
        <v>7</v>
      </c>
      <c r="D46" s="159">
        <v>4</v>
      </c>
      <c r="E46" s="467" t="s">
        <v>371</v>
      </c>
      <c r="F46" s="134" t="s">
        <v>266</v>
      </c>
      <c r="G46" s="133">
        <v>2</v>
      </c>
      <c r="H46" s="451"/>
      <c r="I46" s="167" t="s">
        <v>134</v>
      </c>
      <c r="J46" s="451" t="s">
        <v>544</v>
      </c>
      <c r="K46" s="461">
        <v>25</v>
      </c>
      <c r="L46" s="447" t="s">
        <v>547</v>
      </c>
      <c r="N46" s="583" t="s">
        <v>52</v>
      </c>
      <c r="O46" s="584" t="s">
        <v>52</v>
      </c>
      <c r="P46" s="584" t="s">
        <v>52</v>
      </c>
      <c r="Q46" s="575" t="s">
        <v>38</v>
      </c>
      <c r="R46" s="576" t="s">
        <v>38</v>
      </c>
      <c r="S46" s="577" t="s">
        <v>38</v>
      </c>
      <c r="T46" s="645" t="s">
        <v>548</v>
      </c>
      <c r="V46" s="131"/>
      <c r="W46" s="134" t="s">
        <v>549</v>
      </c>
      <c r="X46" s="142" t="s">
        <v>532</v>
      </c>
      <c r="Y46" s="39"/>
      <c r="Z46" s="369"/>
    </row>
    <row r="47" spans="1:40" s="140" customFormat="1" ht="15" customHeight="1" x14ac:dyDescent="0.35">
      <c r="A47" s="456"/>
      <c r="B47" s="102">
        <v>7</v>
      </c>
      <c r="C47" s="97">
        <v>7</v>
      </c>
      <c r="D47" s="159">
        <v>4</v>
      </c>
      <c r="E47" s="494" t="s">
        <v>505</v>
      </c>
      <c r="F47" s="495" t="s">
        <v>274</v>
      </c>
      <c r="G47" s="585">
        <v>1</v>
      </c>
      <c r="H47" s="586"/>
      <c r="I47" s="520" t="s">
        <v>150</v>
      </c>
      <c r="J47" s="586" t="s">
        <v>550</v>
      </c>
      <c r="K47" s="461">
        <v>25</v>
      </c>
      <c r="L47" s="438" t="s">
        <v>551</v>
      </c>
      <c r="N47" s="183" t="s">
        <v>52</v>
      </c>
      <c r="O47" s="94" t="s">
        <v>52</v>
      </c>
      <c r="P47" s="94" t="s">
        <v>52</v>
      </c>
      <c r="Q47" s="421" t="s">
        <v>52</v>
      </c>
      <c r="R47" s="94" t="s">
        <v>52</v>
      </c>
      <c r="S47" s="422" t="s">
        <v>52</v>
      </c>
      <c r="X47" s="39" t="s">
        <v>473</v>
      </c>
      <c r="Y47" s="39" t="s">
        <v>552</v>
      </c>
      <c r="Z47" s="369" t="s">
        <v>553</v>
      </c>
      <c r="AA47" s="420" t="s">
        <v>206</v>
      </c>
      <c r="AB47" s="94" t="s">
        <v>206</v>
      </c>
      <c r="AC47" s="94" t="s">
        <v>206</v>
      </c>
      <c r="AD47" s="421" t="s">
        <v>207</v>
      </c>
      <c r="AE47" s="94" t="s">
        <v>207</v>
      </c>
      <c r="AF47" s="94" t="s">
        <v>207</v>
      </c>
      <c r="AG47" s="420" t="s">
        <v>206</v>
      </c>
      <c r="AH47" s="94" t="s">
        <v>206</v>
      </c>
      <c r="AI47" s="94" t="s">
        <v>206</v>
      </c>
      <c r="AJ47" s="421" t="s">
        <v>207</v>
      </c>
      <c r="AK47" s="94" t="s">
        <v>207</v>
      </c>
      <c r="AL47" s="94" t="s">
        <v>207</v>
      </c>
    </row>
    <row r="48" spans="1:40" s="140" customFormat="1" ht="15" customHeight="1" x14ac:dyDescent="0.35">
      <c r="A48" s="456"/>
      <c r="B48" s="102">
        <v>8</v>
      </c>
      <c r="C48" s="97">
        <v>8</v>
      </c>
      <c r="D48" s="159">
        <v>4</v>
      </c>
      <c r="E48" s="467" t="s">
        <v>371</v>
      </c>
      <c r="F48" s="104" t="s">
        <v>275</v>
      </c>
      <c r="G48" s="97">
        <v>1</v>
      </c>
      <c r="H48" s="316"/>
      <c r="I48" s="163" t="s">
        <v>147</v>
      </c>
      <c r="J48" s="316" t="s">
        <v>554</v>
      </c>
      <c r="K48" s="461">
        <v>25</v>
      </c>
      <c r="L48" s="163" t="s">
        <v>263</v>
      </c>
      <c r="N48" s="183" t="s">
        <v>52</v>
      </c>
      <c r="O48" s="94" t="s">
        <v>52</v>
      </c>
      <c r="P48" s="94" t="s">
        <v>52</v>
      </c>
      <c r="Q48" s="462"/>
      <c r="R48" s="39"/>
      <c r="S48" s="163"/>
      <c r="X48" s="39" t="s">
        <v>327</v>
      </c>
      <c r="Y48" s="39"/>
      <c r="Z48" s="369" t="s">
        <v>263</v>
      </c>
      <c r="AA48" s="420" t="s">
        <v>206</v>
      </c>
      <c r="AB48" s="94" t="s">
        <v>206</v>
      </c>
      <c r="AC48" s="94" t="s">
        <v>206</v>
      </c>
      <c r="AD48" s="421"/>
      <c r="AE48" s="94"/>
      <c r="AF48" s="94"/>
      <c r="AG48" s="420" t="s">
        <v>206</v>
      </c>
      <c r="AH48" s="94" t="s">
        <v>206</v>
      </c>
      <c r="AI48" s="94" t="s">
        <v>206</v>
      </c>
      <c r="AJ48" s="421"/>
      <c r="AK48" s="94"/>
      <c r="AL48" s="94"/>
    </row>
    <row r="49" spans="1:43" s="140" customFormat="1" ht="15" customHeight="1" x14ac:dyDescent="0.35">
      <c r="A49" s="456"/>
      <c r="B49" s="102">
        <v>6</v>
      </c>
      <c r="C49" s="97">
        <v>3</v>
      </c>
      <c r="D49" s="159">
        <v>2</v>
      </c>
      <c r="E49" s="467"/>
      <c r="F49" s="491" t="s">
        <v>276</v>
      </c>
      <c r="G49" s="593">
        <v>1</v>
      </c>
      <c r="H49" s="594"/>
      <c r="I49" s="523" t="s">
        <v>153</v>
      </c>
      <c r="J49" s="594" t="s">
        <v>555</v>
      </c>
      <c r="K49" s="461">
        <v>25</v>
      </c>
      <c r="L49" s="443" t="s">
        <v>556</v>
      </c>
      <c r="N49" s="183" t="s">
        <v>52</v>
      </c>
      <c r="O49" s="94" t="s">
        <v>52</v>
      </c>
      <c r="P49" s="94" t="s">
        <v>52</v>
      </c>
      <c r="Q49" s="421" t="s">
        <v>52</v>
      </c>
      <c r="R49" s="94" t="s">
        <v>52</v>
      </c>
      <c r="S49" s="422" t="s">
        <v>52</v>
      </c>
      <c r="V49" s="39"/>
      <c r="X49" s="39" t="s">
        <v>473</v>
      </c>
      <c r="Y49" s="39" t="s">
        <v>557</v>
      </c>
      <c r="Z49" s="369" t="s">
        <v>553</v>
      </c>
      <c r="AA49" s="420" t="s">
        <v>206</v>
      </c>
      <c r="AB49" s="94" t="s">
        <v>206</v>
      </c>
      <c r="AC49" s="94" t="s">
        <v>206</v>
      </c>
      <c r="AD49" s="421" t="s">
        <v>207</v>
      </c>
      <c r="AE49" s="94" t="s">
        <v>207</v>
      </c>
      <c r="AF49" s="94" t="s">
        <v>207</v>
      </c>
      <c r="AG49" s="420" t="s">
        <v>206</v>
      </c>
      <c r="AH49" s="94" t="s">
        <v>206</v>
      </c>
      <c r="AI49" s="94" t="s">
        <v>206</v>
      </c>
      <c r="AJ49" s="421" t="s">
        <v>207</v>
      </c>
      <c r="AK49" s="94" t="s">
        <v>207</v>
      </c>
      <c r="AL49" s="94" t="s">
        <v>207</v>
      </c>
    </row>
    <row r="50" spans="1:43" s="140" customFormat="1" ht="15" customHeight="1" x14ac:dyDescent="0.35">
      <c r="A50" s="456"/>
      <c r="B50" s="102">
        <v>7</v>
      </c>
      <c r="C50" s="97">
        <v>7</v>
      </c>
      <c r="D50" s="159">
        <v>4</v>
      </c>
      <c r="E50" s="467"/>
      <c r="F50" s="113" t="s">
        <v>279</v>
      </c>
      <c r="G50" s="127">
        <v>2</v>
      </c>
      <c r="H50" s="423"/>
      <c r="I50" s="164" t="s">
        <v>280</v>
      </c>
      <c r="J50" s="423" t="s">
        <v>558</v>
      </c>
      <c r="K50" s="461">
        <v>100</v>
      </c>
      <c r="L50" s="163" t="s">
        <v>559</v>
      </c>
      <c r="N50" s="609" t="s">
        <v>52</v>
      </c>
      <c r="O50" s="610" t="s">
        <v>52</v>
      </c>
      <c r="P50" s="610" t="s">
        <v>52</v>
      </c>
      <c r="Q50" s="612" t="s">
        <v>560</v>
      </c>
      <c r="R50" s="610" t="s">
        <v>560</v>
      </c>
      <c r="S50" s="611" t="s">
        <v>560</v>
      </c>
      <c r="X50" s="39" t="s">
        <v>327</v>
      </c>
      <c r="Y50" s="39"/>
      <c r="Z50" s="369" t="s">
        <v>559</v>
      </c>
      <c r="AA50" s="434" t="s">
        <v>206</v>
      </c>
      <c r="AB50" s="435" t="s">
        <v>206</v>
      </c>
      <c r="AC50" s="435" t="s">
        <v>206</v>
      </c>
      <c r="AD50" s="452" t="s">
        <v>560</v>
      </c>
      <c r="AE50" s="453" t="s">
        <v>560</v>
      </c>
      <c r="AF50" s="453" t="s">
        <v>560</v>
      </c>
      <c r="AG50" s="434" t="s">
        <v>206</v>
      </c>
      <c r="AH50" s="435" t="s">
        <v>206</v>
      </c>
      <c r="AI50" s="435" t="s">
        <v>206</v>
      </c>
      <c r="AJ50" s="452" t="s">
        <v>560</v>
      </c>
      <c r="AK50" s="453" t="s">
        <v>560</v>
      </c>
      <c r="AL50" s="453" t="s">
        <v>560</v>
      </c>
    </row>
    <row r="51" spans="1:43" x14ac:dyDescent="0.35">
      <c r="F51" s="104" t="s">
        <v>271</v>
      </c>
      <c r="G51" s="127"/>
      <c r="H51" s="423"/>
      <c r="I51" s="457" t="s">
        <v>561</v>
      </c>
      <c r="J51" s="104" t="s">
        <v>139</v>
      </c>
      <c r="K51" s="466">
        <v>25</v>
      </c>
      <c r="L51" s="163"/>
      <c r="M51" s="39"/>
      <c r="N51" s="463"/>
      <c r="O51" s="140"/>
      <c r="P51" s="140"/>
      <c r="Q51" s="572"/>
      <c r="R51" s="140"/>
      <c r="S51" s="457"/>
      <c r="T51" s="39" t="s">
        <v>141</v>
      </c>
      <c r="U51" s="39"/>
      <c r="V51" s="39"/>
      <c r="W51" s="140" t="s">
        <v>562</v>
      </c>
      <c r="X51" s="39"/>
      <c r="Y51" s="39"/>
      <c r="Z51" s="369"/>
      <c r="AA51" s="434"/>
      <c r="AB51" s="435"/>
      <c r="AC51" s="435"/>
      <c r="AD51" s="448"/>
      <c r="AE51" s="435"/>
      <c r="AF51" s="435"/>
      <c r="AG51" s="434"/>
      <c r="AH51" s="435"/>
      <c r="AI51" s="435"/>
      <c r="AJ51" s="448"/>
      <c r="AK51" s="435"/>
      <c r="AL51" s="435"/>
      <c r="AM51" s="104"/>
      <c r="AN51" s="104"/>
      <c r="AO51" s="140"/>
      <c r="AP51" s="140"/>
      <c r="AQ51" s="140"/>
    </row>
    <row r="52" spans="1:43" x14ac:dyDescent="0.35">
      <c r="F52" s="104" t="s">
        <v>269</v>
      </c>
      <c r="G52" s="94"/>
      <c r="H52" s="104"/>
      <c r="I52" s="457" t="s">
        <v>563</v>
      </c>
      <c r="J52" s="104" t="s">
        <v>139</v>
      </c>
      <c r="K52" s="466">
        <v>25</v>
      </c>
      <c r="L52" s="163"/>
      <c r="M52" s="140"/>
      <c r="N52" s="369"/>
      <c r="O52" s="39"/>
      <c r="P52" s="39"/>
      <c r="Q52" s="613"/>
      <c r="R52" s="39"/>
      <c r="S52" s="163"/>
      <c r="T52" s="140"/>
      <c r="U52" s="140"/>
      <c r="V52" s="140"/>
      <c r="W52" s="104" t="s">
        <v>564</v>
      </c>
      <c r="X52" s="140"/>
      <c r="Y52" s="140"/>
      <c r="Z52" s="183"/>
      <c r="AA52" s="479"/>
      <c r="AB52" s="480"/>
      <c r="AC52" s="480"/>
      <c r="AD52" s="454" t="s">
        <v>207</v>
      </c>
      <c r="AE52" s="455" t="s">
        <v>207</v>
      </c>
      <c r="AF52" s="455" t="s">
        <v>207</v>
      </c>
      <c r="AG52" s="479"/>
      <c r="AH52" s="480"/>
      <c r="AI52" s="480"/>
      <c r="AJ52" s="454" t="s">
        <v>207</v>
      </c>
      <c r="AK52" s="455" t="s">
        <v>207</v>
      </c>
      <c r="AL52" s="455" t="s">
        <v>207</v>
      </c>
      <c r="AM52" s="140"/>
      <c r="AN52" s="140"/>
      <c r="AO52" s="140"/>
      <c r="AP52" s="140"/>
      <c r="AQ52" s="140"/>
    </row>
    <row r="53" spans="1:43" x14ac:dyDescent="0.35">
      <c r="F53" s="104" t="s">
        <v>277</v>
      </c>
      <c r="G53" s="94"/>
      <c r="H53" s="104"/>
      <c r="I53" s="457" t="s">
        <v>565</v>
      </c>
      <c r="J53" s="104" t="s">
        <v>139</v>
      </c>
      <c r="K53" s="481">
        <v>25</v>
      </c>
      <c r="L53" s="163"/>
      <c r="M53" s="140"/>
      <c r="N53" s="369"/>
      <c r="O53" s="39"/>
      <c r="P53" s="39"/>
      <c r="Q53" s="613"/>
      <c r="R53" s="39"/>
      <c r="S53" s="163"/>
      <c r="T53" s="140"/>
      <c r="U53" s="140"/>
      <c r="V53" s="140"/>
      <c r="W53" s="39" t="s">
        <v>566</v>
      </c>
      <c r="X53" s="140"/>
      <c r="Y53" s="140"/>
      <c r="Z53" s="102"/>
      <c r="AA53" s="420" t="s">
        <v>206</v>
      </c>
      <c r="AB53" s="94" t="s">
        <v>206</v>
      </c>
      <c r="AC53" s="94" t="s">
        <v>206</v>
      </c>
      <c r="AD53" s="462"/>
      <c r="AE53" s="39"/>
      <c r="AF53" s="39"/>
      <c r="AG53" s="420" t="s">
        <v>206</v>
      </c>
      <c r="AH53" s="94" t="s">
        <v>206</v>
      </c>
      <c r="AI53" s="94" t="s">
        <v>206</v>
      </c>
      <c r="AJ53" s="462"/>
      <c r="AK53" s="39"/>
      <c r="AL53" s="39"/>
      <c r="AM53" s="140"/>
      <c r="AN53" s="140"/>
      <c r="AO53" s="140"/>
      <c r="AP53" s="140"/>
      <c r="AQ53" s="140"/>
    </row>
    <row r="59" spans="1:43" x14ac:dyDescent="0.35">
      <c r="F59" s="23" t="s">
        <v>567</v>
      </c>
      <c r="G59" s="29">
        <v>2</v>
      </c>
      <c r="H59" s="39"/>
      <c r="I59" s="23" t="s">
        <v>568</v>
      </c>
      <c r="J59" s="39" t="s">
        <v>569</v>
      </c>
      <c r="K59" s="88">
        <v>25</v>
      </c>
      <c r="L59" s="2" t="s">
        <v>454</v>
      </c>
      <c r="N59" s="2"/>
      <c r="O59" s="2"/>
      <c r="P59" s="2"/>
      <c r="Q59" s="2"/>
      <c r="R59" s="2"/>
      <c r="S59" s="2"/>
    </row>
    <row r="60" spans="1:43" x14ac:dyDescent="0.35">
      <c r="F60" s="23" t="s">
        <v>570</v>
      </c>
      <c r="G60" s="29">
        <v>1</v>
      </c>
      <c r="H60" s="39"/>
      <c r="I60" s="23" t="s">
        <v>571</v>
      </c>
      <c r="J60" s="39" t="s">
        <v>572</v>
      </c>
      <c r="K60" s="88">
        <v>25</v>
      </c>
      <c r="L60" s="2" t="s">
        <v>454</v>
      </c>
      <c r="N60" s="2"/>
      <c r="O60" s="2"/>
      <c r="P60" s="2"/>
      <c r="Q60" s="2"/>
      <c r="R60" s="2"/>
      <c r="S60" s="2"/>
    </row>
    <row r="61" spans="1:43" x14ac:dyDescent="0.35">
      <c r="F61" s="23" t="s">
        <v>573</v>
      </c>
      <c r="G61" s="29">
        <v>1</v>
      </c>
      <c r="H61" s="39"/>
      <c r="I61" s="23" t="s">
        <v>574</v>
      </c>
      <c r="J61" s="39" t="s">
        <v>575</v>
      </c>
      <c r="K61" s="88">
        <v>25</v>
      </c>
      <c r="L61" s="2" t="s">
        <v>454</v>
      </c>
      <c r="N61" s="2"/>
      <c r="O61" s="2"/>
      <c r="P61" s="2"/>
      <c r="Q61" s="2"/>
      <c r="R61" s="2"/>
      <c r="S61" s="2"/>
    </row>
    <row r="62" spans="1:43" x14ac:dyDescent="0.35">
      <c r="F62" s="90" t="s">
        <v>576</v>
      </c>
      <c r="G62" s="88">
        <v>1</v>
      </c>
      <c r="H62" s="39"/>
      <c r="I62" s="90" t="s">
        <v>577</v>
      </c>
      <c r="J62" s="39" t="s">
        <v>578</v>
      </c>
      <c r="K62" s="88">
        <v>25</v>
      </c>
      <c r="L62" s="39" t="s">
        <v>504</v>
      </c>
      <c r="O62" s="2"/>
      <c r="P62" s="2"/>
      <c r="Q62" s="2"/>
      <c r="R62" s="2"/>
      <c r="S62" s="2"/>
      <c r="T62" s="595" t="s">
        <v>579</v>
      </c>
      <c r="U62" s="595"/>
    </row>
    <row r="63" spans="1:43" x14ac:dyDescent="0.35">
      <c r="F63" s="90" t="s">
        <v>580</v>
      </c>
      <c r="G63" s="88">
        <v>1</v>
      </c>
      <c r="H63" s="39"/>
      <c r="I63" s="90" t="s">
        <v>581</v>
      </c>
      <c r="J63" s="39" t="s">
        <v>582</v>
      </c>
      <c r="K63" s="88">
        <v>25</v>
      </c>
      <c r="L63" s="39" t="s">
        <v>583</v>
      </c>
      <c r="N63" s="2"/>
      <c r="O63" s="2"/>
      <c r="P63" s="2"/>
      <c r="Q63" s="2"/>
      <c r="R63" s="2"/>
      <c r="S63" s="2"/>
    </row>
    <row r="64" spans="1:43" x14ac:dyDescent="0.35">
      <c r="F64" s="90" t="s">
        <v>584</v>
      </c>
      <c r="G64" s="88">
        <v>1</v>
      </c>
      <c r="H64" s="39"/>
      <c r="I64" s="90" t="s">
        <v>585</v>
      </c>
      <c r="J64" s="39" t="s">
        <v>586</v>
      </c>
      <c r="K64" s="88">
        <v>25</v>
      </c>
      <c r="L64" s="39" t="s">
        <v>513</v>
      </c>
      <c r="N64" s="2"/>
      <c r="O64" s="2"/>
      <c r="P64" s="2"/>
      <c r="Q64" s="2"/>
      <c r="R64" s="2"/>
      <c r="S64" s="2"/>
    </row>
    <row r="65" spans="1:19" x14ac:dyDescent="0.35">
      <c r="F65" s="90" t="s">
        <v>587</v>
      </c>
      <c r="G65" s="88">
        <v>1</v>
      </c>
      <c r="H65" s="39"/>
      <c r="I65" s="90" t="s">
        <v>588</v>
      </c>
      <c r="J65" s="39" t="s">
        <v>589</v>
      </c>
      <c r="K65" s="88">
        <v>25</v>
      </c>
      <c r="L65" s="39" t="s">
        <v>580</v>
      </c>
      <c r="N65" s="2"/>
      <c r="O65" s="2"/>
      <c r="P65" s="2"/>
      <c r="Q65" s="2"/>
      <c r="R65" s="2"/>
      <c r="S65" s="2"/>
    </row>
    <row r="66" spans="1:19" x14ac:dyDescent="0.35">
      <c r="F66" s="90" t="s">
        <v>590</v>
      </c>
      <c r="G66" s="88">
        <v>2</v>
      </c>
      <c r="H66" s="39"/>
      <c r="I66" s="90" t="s">
        <v>591</v>
      </c>
      <c r="J66" s="39" t="s">
        <v>592</v>
      </c>
      <c r="K66" s="88">
        <v>25</v>
      </c>
      <c r="L66" s="2" t="s">
        <v>454</v>
      </c>
      <c r="N66" s="2"/>
      <c r="O66" s="2"/>
      <c r="P66" s="2"/>
      <c r="Q66" s="2"/>
      <c r="R66" s="2"/>
      <c r="S66" s="2"/>
    </row>
    <row r="67" spans="1:19" x14ac:dyDescent="0.35">
      <c r="F67" s="90" t="s">
        <v>593</v>
      </c>
      <c r="G67" s="88">
        <v>1</v>
      </c>
      <c r="H67" s="39"/>
      <c r="I67" s="90" t="s">
        <v>594</v>
      </c>
      <c r="J67" s="39" t="s">
        <v>595</v>
      </c>
      <c r="K67" s="88">
        <v>25</v>
      </c>
      <c r="L67" s="2" t="s">
        <v>454</v>
      </c>
      <c r="N67" s="2"/>
      <c r="O67" s="2"/>
      <c r="P67" s="2"/>
      <c r="Q67" s="2"/>
      <c r="R67" s="2"/>
      <c r="S67" s="2"/>
    </row>
    <row r="68" spans="1:19" x14ac:dyDescent="0.35">
      <c r="A68" s="64"/>
      <c r="F68" s="23" t="s">
        <v>596</v>
      </c>
      <c r="G68" s="29">
        <v>1</v>
      </c>
      <c r="H68" s="104"/>
      <c r="I68" s="23" t="s">
        <v>597</v>
      </c>
      <c r="J68" s="104" t="s">
        <v>598</v>
      </c>
      <c r="K68" s="88">
        <v>25</v>
      </c>
      <c r="L68" s="2" t="s">
        <v>454</v>
      </c>
      <c r="N68" s="2"/>
      <c r="O68" s="2"/>
      <c r="P68" s="2"/>
      <c r="Q68" s="2"/>
      <c r="R68" s="2"/>
      <c r="S68" s="2"/>
    </row>
    <row r="69" spans="1:19" x14ac:dyDescent="0.35">
      <c r="A69" s="64"/>
      <c r="F69" s="23" t="s">
        <v>599</v>
      </c>
      <c r="G69" s="29">
        <v>1</v>
      </c>
      <c r="H69" s="104"/>
      <c r="I69" s="23" t="s">
        <v>600</v>
      </c>
      <c r="J69" s="104" t="s">
        <v>601</v>
      </c>
      <c r="K69" s="88">
        <v>25</v>
      </c>
      <c r="L69" s="2" t="s">
        <v>454</v>
      </c>
      <c r="N69" s="2"/>
      <c r="O69" s="2"/>
      <c r="P69" s="2"/>
      <c r="Q69" s="2"/>
      <c r="R69" s="2"/>
      <c r="S69" s="2"/>
    </row>
    <row r="70" spans="1:19" x14ac:dyDescent="0.35">
      <c r="A70" s="64"/>
      <c r="F70" s="23" t="s">
        <v>602</v>
      </c>
      <c r="G70" s="29">
        <v>1</v>
      </c>
      <c r="H70" s="104"/>
      <c r="I70" s="23" t="s">
        <v>603</v>
      </c>
      <c r="J70" s="104" t="s">
        <v>604</v>
      </c>
      <c r="K70" s="88">
        <v>25</v>
      </c>
      <c r="L70" s="2" t="s">
        <v>454</v>
      </c>
      <c r="N70" s="2"/>
      <c r="O70" s="2"/>
      <c r="P70" s="2"/>
      <c r="Q70" s="2"/>
      <c r="R70" s="2"/>
      <c r="S70" s="2"/>
    </row>
    <row r="71" spans="1:19" x14ac:dyDescent="0.35">
      <c r="A71" s="64"/>
      <c r="F71" s="23" t="s">
        <v>605</v>
      </c>
      <c r="G71" s="29">
        <v>1</v>
      </c>
      <c r="H71" s="104"/>
      <c r="I71" s="23" t="s">
        <v>606</v>
      </c>
      <c r="J71" s="104" t="s">
        <v>607</v>
      </c>
      <c r="K71" s="88">
        <v>25</v>
      </c>
      <c r="L71" s="2" t="s">
        <v>454</v>
      </c>
    </row>
    <row r="72" spans="1:19" x14ac:dyDescent="0.35">
      <c r="A72" s="64"/>
      <c r="F72" s="23" t="s">
        <v>608</v>
      </c>
      <c r="G72" s="29">
        <v>1</v>
      </c>
      <c r="H72" s="104"/>
      <c r="I72" s="23" t="s">
        <v>609</v>
      </c>
      <c r="J72" s="104" t="s">
        <v>610</v>
      </c>
      <c r="K72" s="88">
        <v>25</v>
      </c>
      <c r="L72" s="2" t="s">
        <v>454</v>
      </c>
    </row>
    <row r="73" spans="1:19" x14ac:dyDescent="0.35">
      <c r="A73" s="64"/>
      <c r="F73" s="23" t="s">
        <v>611</v>
      </c>
      <c r="G73" s="29">
        <v>1</v>
      </c>
      <c r="H73" s="104"/>
      <c r="I73" s="23" t="s">
        <v>612</v>
      </c>
      <c r="J73" s="104" t="s">
        <v>613</v>
      </c>
      <c r="K73" s="88">
        <v>25</v>
      </c>
      <c r="L73" s="2" t="s">
        <v>454</v>
      </c>
    </row>
    <row r="74" spans="1:19" x14ac:dyDescent="0.35">
      <c r="A74" s="64"/>
      <c r="F74" s="23" t="s">
        <v>614</v>
      </c>
      <c r="G74" s="29">
        <v>1</v>
      </c>
      <c r="H74" s="104"/>
      <c r="I74" s="23" t="s">
        <v>615</v>
      </c>
      <c r="J74" s="104" t="s">
        <v>616</v>
      </c>
      <c r="K74" s="88">
        <v>25</v>
      </c>
      <c r="L74" s="2" t="s">
        <v>454</v>
      </c>
    </row>
    <row r="75" spans="1:19" x14ac:dyDescent="0.35">
      <c r="A75" s="64"/>
      <c r="F75" s="23" t="s">
        <v>617</v>
      </c>
      <c r="G75" s="29">
        <v>1</v>
      </c>
      <c r="H75" s="104"/>
      <c r="I75" s="23" t="s">
        <v>618</v>
      </c>
      <c r="J75" s="104" t="s">
        <v>619</v>
      </c>
      <c r="K75" s="88">
        <v>25</v>
      </c>
      <c r="L75" s="2" t="s">
        <v>454</v>
      </c>
    </row>
    <row r="76" spans="1:19" x14ac:dyDescent="0.35">
      <c r="A76" s="64"/>
      <c r="F76" s="23" t="s">
        <v>620</v>
      </c>
      <c r="G76" s="29">
        <v>1</v>
      </c>
      <c r="H76" s="104"/>
      <c r="I76" s="23" t="s">
        <v>621</v>
      </c>
      <c r="J76" s="104" t="s">
        <v>622</v>
      </c>
      <c r="K76" s="88">
        <v>25</v>
      </c>
      <c r="L76" s="2" t="s">
        <v>454</v>
      </c>
    </row>
    <row r="77" spans="1:19" x14ac:dyDescent="0.35">
      <c r="A77" s="64"/>
      <c r="F77" s="23" t="s">
        <v>623</v>
      </c>
      <c r="G77" s="29">
        <v>1</v>
      </c>
      <c r="H77" s="104"/>
      <c r="I77" s="23" t="s">
        <v>624</v>
      </c>
      <c r="J77" s="104" t="s">
        <v>625</v>
      </c>
      <c r="K77" s="88">
        <v>25</v>
      </c>
      <c r="L77" s="2" t="s">
        <v>454</v>
      </c>
    </row>
    <row r="78" spans="1:19" x14ac:dyDescent="0.35">
      <c r="A78" s="64"/>
      <c r="F78" s="23" t="s">
        <v>626</v>
      </c>
      <c r="G78" s="29">
        <v>2</v>
      </c>
      <c r="H78" s="104"/>
      <c r="I78" s="23" t="s">
        <v>627</v>
      </c>
      <c r="J78" s="104" t="s">
        <v>628</v>
      </c>
      <c r="K78" s="88">
        <v>25</v>
      </c>
      <c r="L78" s="2" t="s">
        <v>454</v>
      </c>
    </row>
    <row r="79" spans="1:19" x14ac:dyDescent="0.35">
      <c r="A79" s="64" t="s">
        <v>629</v>
      </c>
      <c r="E79" s="61">
        <v>2026</v>
      </c>
      <c r="F79" s="23" t="s">
        <v>630</v>
      </c>
      <c r="G79" s="29">
        <v>1</v>
      </c>
      <c r="H79" s="104"/>
      <c r="I79" s="23" t="s">
        <v>631</v>
      </c>
      <c r="J79" s="104" t="s">
        <v>632</v>
      </c>
      <c r="K79" s="88">
        <v>25</v>
      </c>
      <c r="L79" s="2" t="s">
        <v>454</v>
      </c>
    </row>
    <row r="80" spans="1:19" x14ac:dyDescent="0.35">
      <c r="A80" s="64" t="s">
        <v>633</v>
      </c>
      <c r="E80" s="61">
        <v>2026</v>
      </c>
      <c r="F80" s="90" t="s">
        <v>634</v>
      </c>
      <c r="G80" s="88">
        <v>1</v>
      </c>
      <c r="H80" s="39"/>
      <c r="I80" s="90" t="s">
        <v>635</v>
      </c>
      <c r="J80" s="39" t="s">
        <v>636</v>
      </c>
      <c r="K80" s="88">
        <v>25</v>
      </c>
      <c r="L80" s="2" t="s">
        <v>454</v>
      </c>
    </row>
    <row r="81" spans="1:21" x14ac:dyDescent="0.35">
      <c r="A81" s="64" t="s">
        <v>637</v>
      </c>
      <c r="E81" s="61">
        <v>2026</v>
      </c>
      <c r="F81" s="63"/>
      <c r="G81" s="62"/>
      <c r="H81" s="65"/>
      <c r="I81" s="63"/>
      <c r="J81" s="65"/>
      <c r="K81" s="62"/>
      <c r="L81" s="62"/>
    </row>
    <row r="82" spans="1:21" x14ac:dyDescent="0.35">
      <c r="A82" s="64"/>
      <c r="E82">
        <v>2024</v>
      </c>
      <c r="F82" s="61" t="s">
        <v>638</v>
      </c>
      <c r="G82" s="77">
        <v>1</v>
      </c>
      <c r="H82" s="65"/>
      <c r="I82" s="61" t="s">
        <v>639</v>
      </c>
      <c r="J82" s="65" t="s">
        <v>640</v>
      </c>
      <c r="K82" s="77">
        <v>25</v>
      </c>
      <c r="L82" s="77"/>
    </row>
    <row r="83" spans="1:21" x14ac:dyDescent="0.35">
      <c r="A83" s="64"/>
      <c r="E83">
        <v>2024</v>
      </c>
      <c r="F83" s="61" t="s">
        <v>641</v>
      </c>
      <c r="G83" s="77">
        <v>1</v>
      </c>
      <c r="H83" s="65"/>
      <c r="I83" s="61" t="s">
        <v>642</v>
      </c>
      <c r="J83" s="65" t="s">
        <v>643</v>
      </c>
      <c r="K83" s="77">
        <v>25</v>
      </c>
      <c r="L83" s="77"/>
    </row>
    <row r="84" spans="1:21" x14ac:dyDescent="0.35">
      <c r="A84" s="64"/>
      <c r="E84">
        <v>2024</v>
      </c>
      <c r="F84" s="61" t="s">
        <v>644</v>
      </c>
      <c r="G84" s="77">
        <v>1</v>
      </c>
      <c r="H84" s="65"/>
      <c r="I84" s="61" t="s">
        <v>645</v>
      </c>
      <c r="J84" s="65" t="s">
        <v>646</v>
      </c>
      <c r="K84" s="77">
        <v>25</v>
      </c>
      <c r="L84" s="77"/>
    </row>
    <row r="85" spans="1:21" x14ac:dyDescent="0.35">
      <c r="A85" s="64" t="s">
        <v>647</v>
      </c>
      <c r="E85" t="s">
        <v>648</v>
      </c>
      <c r="F85" s="64" t="s">
        <v>649</v>
      </c>
      <c r="G85" s="66">
        <v>1</v>
      </c>
      <c r="H85" s="67"/>
      <c r="I85" s="64" t="s">
        <v>650</v>
      </c>
      <c r="J85" s="67" t="s">
        <v>651</v>
      </c>
      <c r="K85" s="66">
        <v>25</v>
      </c>
      <c r="L85" s="66"/>
    </row>
    <row r="86" spans="1:21" x14ac:dyDescent="0.35">
      <c r="A86" s="64" t="s">
        <v>652</v>
      </c>
      <c r="E86" t="s">
        <v>648</v>
      </c>
      <c r="F86" s="64" t="s">
        <v>653</v>
      </c>
      <c r="G86" s="66">
        <v>1</v>
      </c>
      <c r="H86" s="67"/>
      <c r="I86" s="64" t="s">
        <v>654</v>
      </c>
      <c r="J86" s="67" t="s">
        <v>655</v>
      </c>
      <c r="K86" s="66">
        <v>25</v>
      </c>
      <c r="L86" s="66"/>
    </row>
    <row r="87" spans="1:21" x14ac:dyDescent="0.35">
      <c r="A87" s="64" t="s">
        <v>656</v>
      </c>
      <c r="E87" t="s">
        <v>648</v>
      </c>
      <c r="F87" s="64" t="s">
        <v>657</v>
      </c>
      <c r="G87" s="66">
        <v>2</v>
      </c>
      <c r="H87" s="67"/>
      <c r="I87" s="64" t="s">
        <v>658</v>
      </c>
      <c r="J87" s="67" t="s">
        <v>659</v>
      </c>
      <c r="K87" s="66">
        <v>25</v>
      </c>
      <c r="L87" s="66"/>
      <c r="M87" s="108"/>
      <c r="N87" s="13"/>
    </row>
    <row r="88" spans="1:21" x14ac:dyDescent="0.35">
      <c r="A88" s="72" t="s">
        <v>660</v>
      </c>
      <c r="E88" t="s">
        <v>648</v>
      </c>
      <c r="F88" s="70" t="s">
        <v>661</v>
      </c>
      <c r="G88" s="71">
        <v>1</v>
      </c>
      <c r="H88" s="73"/>
      <c r="I88" s="70" t="s">
        <v>662</v>
      </c>
      <c r="J88" s="73" t="s">
        <v>663</v>
      </c>
      <c r="K88" s="69">
        <v>25</v>
      </c>
      <c r="L88" s="69"/>
      <c r="M88" s="107"/>
      <c r="T88" s="1" t="s">
        <v>664</v>
      </c>
      <c r="U88" s="1"/>
    </row>
    <row r="89" spans="1:21" x14ac:dyDescent="0.35">
      <c r="C89" s="64"/>
      <c r="D89" s="64"/>
      <c r="E89">
        <v>2024</v>
      </c>
      <c r="F89" s="70" t="s">
        <v>665</v>
      </c>
      <c r="G89" s="71">
        <v>1</v>
      </c>
      <c r="H89" s="73"/>
      <c r="I89" s="70" t="s">
        <v>666</v>
      </c>
      <c r="J89" s="73" t="s">
        <v>667</v>
      </c>
      <c r="K89" s="69">
        <v>25</v>
      </c>
      <c r="L89" s="69"/>
      <c r="M89" s="103"/>
      <c r="T89" s="1" t="s">
        <v>664</v>
      </c>
      <c r="U89" s="1"/>
    </row>
    <row r="90" spans="1:21" x14ac:dyDescent="0.35">
      <c r="C90" s="64"/>
      <c r="D90" s="64"/>
      <c r="E90">
        <v>2024</v>
      </c>
      <c r="F90" s="70" t="s">
        <v>668</v>
      </c>
      <c r="G90" s="71">
        <v>1</v>
      </c>
      <c r="H90" s="73"/>
      <c r="I90" s="70" t="s">
        <v>669</v>
      </c>
      <c r="J90" s="73" t="s">
        <v>670</v>
      </c>
      <c r="K90" s="69">
        <v>25</v>
      </c>
      <c r="L90" s="69"/>
      <c r="M90" s="103"/>
      <c r="T90" s="1" t="s">
        <v>664</v>
      </c>
      <c r="U90" s="1"/>
    </row>
    <row r="91" spans="1:21" x14ac:dyDescent="0.35">
      <c r="F91" s="70" t="s">
        <v>671</v>
      </c>
      <c r="G91" s="71">
        <v>2</v>
      </c>
      <c r="H91" s="73"/>
      <c r="I91" s="70" t="s">
        <v>672</v>
      </c>
      <c r="J91" s="73" t="s">
        <v>673</v>
      </c>
      <c r="K91" s="71">
        <v>25</v>
      </c>
      <c r="L91" s="109" t="s">
        <v>231</v>
      </c>
      <c r="T91" s="96" t="s">
        <v>674</v>
      </c>
      <c r="U91" s="96"/>
    </row>
    <row r="92" spans="1:21" x14ac:dyDescent="0.35">
      <c r="F92" s="64" t="s">
        <v>675</v>
      </c>
      <c r="G92" s="66">
        <v>1</v>
      </c>
      <c r="H92" s="67"/>
      <c r="I92" s="64" t="s">
        <v>676</v>
      </c>
      <c r="J92" s="67" t="s">
        <v>677</v>
      </c>
      <c r="K92" s="66">
        <v>25</v>
      </c>
      <c r="L92" s="66"/>
      <c r="M92" s="103"/>
      <c r="N92" s="13"/>
    </row>
    <row r="93" spans="1:21" x14ac:dyDescent="0.35">
      <c r="F93" s="64" t="s">
        <v>678</v>
      </c>
      <c r="G93" s="66">
        <v>1</v>
      </c>
      <c r="H93" s="67"/>
      <c r="I93" s="64" t="s">
        <v>679</v>
      </c>
      <c r="J93" s="67" t="s">
        <v>680</v>
      </c>
      <c r="K93" s="66">
        <v>25</v>
      </c>
      <c r="L93" s="66"/>
      <c r="M93" s="103"/>
      <c r="N93" s="13"/>
    </row>
  </sheetData>
  <sortState xmlns:xlrd2="http://schemas.microsoft.com/office/spreadsheetml/2017/richdata2" ref="Z56:AQ56">
    <sortCondition ref="Z56"/>
  </sortState>
  <phoneticPr fontId="92"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3811-8764-477A-B394-E7940E7DED06}">
  <dimension ref="A1:AU85"/>
  <sheetViews>
    <sheetView workbookViewId="0">
      <selection activeCell="I42" sqref="I42"/>
    </sheetView>
  </sheetViews>
  <sheetFormatPr defaultRowHeight="14.5" x14ac:dyDescent="0.35"/>
  <cols>
    <col min="1" max="4" width="6.7265625" customWidth="1"/>
    <col min="5" max="5" width="10.7265625" customWidth="1"/>
    <col min="6" max="6" width="11.453125" customWidth="1"/>
    <col min="7" max="7" width="5.7265625" customWidth="1"/>
    <col min="8" max="8" width="9.7265625" customWidth="1"/>
    <col min="9" max="9" width="40.7265625" customWidth="1"/>
    <col min="10" max="10" width="15.7265625" customWidth="1"/>
    <col min="11" max="11" width="7.7265625" customWidth="1"/>
    <col min="12" max="13" width="20.7265625" customWidth="1"/>
    <col min="14" max="17" width="8.54296875" customWidth="1"/>
    <col min="18" max="18" width="58.81640625" customWidth="1"/>
    <col min="19" max="19" width="15.54296875" bestFit="1" customWidth="1"/>
    <col min="21" max="21" width="67.453125" customWidth="1"/>
    <col min="22" max="22" width="42.1796875" bestFit="1" customWidth="1"/>
  </cols>
  <sheetData>
    <row r="1" spans="1:47" ht="18.5" x14ac:dyDescent="0.45">
      <c r="A1" s="84" t="s">
        <v>681</v>
      </c>
    </row>
    <row r="2" spans="1:47" x14ac:dyDescent="0.35">
      <c r="A2" s="192"/>
    </row>
    <row r="3" spans="1:47" s="397" customFormat="1" ht="15" customHeight="1" x14ac:dyDescent="0.35">
      <c r="A3" s="397">
        <v>6</v>
      </c>
      <c r="B3" s="397">
        <v>6</v>
      </c>
      <c r="C3" s="397">
        <v>6</v>
      </c>
      <c r="D3" s="397">
        <v>6</v>
      </c>
      <c r="E3" s="397">
        <v>10</v>
      </c>
      <c r="F3" s="398">
        <v>10</v>
      </c>
      <c r="G3" s="397">
        <v>5</v>
      </c>
      <c r="H3" s="397">
        <v>9</v>
      </c>
      <c r="I3" s="398">
        <v>40</v>
      </c>
      <c r="J3" s="397">
        <v>15</v>
      </c>
      <c r="K3" s="397">
        <v>7</v>
      </c>
      <c r="L3" s="397">
        <v>20</v>
      </c>
      <c r="M3" s="397">
        <v>20</v>
      </c>
      <c r="N3" s="397">
        <v>30</v>
      </c>
      <c r="P3" s="397">
        <v>30</v>
      </c>
      <c r="Q3" s="397">
        <v>30</v>
      </c>
      <c r="S3" s="399" t="s">
        <v>405</v>
      </c>
      <c r="T3" s="400" t="s">
        <v>405</v>
      </c>
      <c r="U3" s="400" t="s">
        <v>406</v>
      </c>
      <c r="V3" s="401" t="s">
        <v>405</v>
      </c>
      <c r="W3" s="400" t="s">
        <v>405</v>
      </c>
      <c r="X3" s="400" t="s">
        <v>406</v>
      </c>
      <c r="Y3" s="400" t="s">
        <v>405</v>
      </c>
      <c r="Z3" s="400" t="s">
        <v>405</v>
      </c>
      <c r="AA3" s="400" t="s">
        <v>406</v>
      </c>
      <c r="AB3" s="401" t="s">
        <v>405</v>
      </c>
      <c r="AC3" s="400" t="s">
        <v>405</v>
      </c>
      <c r="AD3" s="400" t="s">
        <v>406</v>
      </c>
      <c r="AE3" s="402" t="s">
        <v>405</v>
      </c>
      <c r="AF3" s="400" t="s">
        <v>405</v>
      </c>
      <c r="AG3" s="403" t="s">
        <v>406</v>
      </c>
      <c r="AH3" s="404" t="s">
        <v>405</v>
      </c>
      <c r="AI3" s="405" t="s">
        <v>405</v>
      </c>
      <c r="AJ3" s="406" t="s">
        <v>406</v>
      </c>
      <c r="AM3" s="407"/>
    </row>
    <row r="4" spans="1:47" x14ac:dyDescent="0.35">
      <c r="A4" s="141" t="s">
        <v>383</v>
      </c>
      <c r="B4" s="94" t="s">
        <v>384</v>
      </c>
      <c r="C4" s="94" t="s">
        <v>385</v>
      </c>
      <c r="D4" s="94" t="s">
        <v>386</v>
      </c>
      <c r="E4" s="97" t="s">
        <v>387</v>
      </c>
      <c r="F4" s="88" t="s">
        <v>388</v>
      </c>
      <c r="G4" s="88" t="s">
        <v>389</v>
      </c>
      <c r="H4" s="145" t="s">
        <v>390</v>
      </c>
      <c r="I4" s="88" t="s">
        <v>391</v>
      </c>
      <c r="J4" s="145" t="s">
        <v>390</v>
      </c>
      <c r="K4" s="145" t="s">
        <v>392</v>
      </c>
      <c r="L4" s="568"/>
      <c r="M4" s="145" t="s">
        <v>393</v>
      </c>
      <c r="N4" s="88" t="s">
        <v>401</v>
      </c>
      <c r="P4" s="88" t="s">
        <v>394</v>
      </c>
      <c r="Q4" s="40"/>
    </row>
    <row r="6" spans="1:47" x14ac:dyDescent="0.35">
      <c r="A6" s="569"/>
      <c r="B6" s="571" t="s">
        <v>412</v>
      </c>
      <c r="C6" s="570"/>
      <c r="D6" s="570"/>
      <c r="E6" s="570"/>
      <c r="F6" s="3">
        <v>1</v>
      </c>
      <c r="G6" s="3">
        <v>2</v>
      </c>
      <c r="H6" s="3">
        <v>3</v>
      </c>
      <c r="I6" s="3">
        <v>4</v>
      </c>
      <c r="J6" s="3">
        <v>5</v>
      </c>
      <c r="K6" s="3">
        <v>6</v>
      </c>
      <c r="L6" s="3">
        <v>7</v>
      </c>
      <c r="M6" s="3">
        <v>8</v>
      </c>
      <c r="N6" s="3">
        <v>9</v>
      </c>
      <c r="O6" s="3">
        <v>10</v>
      </c>
      <c r="P6" s="3">
        <v>11</v>
      </c>
      <c r="Q6" s="3">
        <v>12</v>
      </c>
      <c r="R6" s="3">
        <v>13</v>
      </c>
      <c r="S6" s="3">
        <v>14</v>
      </c>
      <c r="T6" s="569"/>
      <c r="U6" s="569"/>
      <c r="V6" s="569"/>
      <c r="W6" s="569"/>
      <c r="X6" s="3"/>
      <c r="Y6" s="569"/>
      <c r="Z6" s="569"/>
      <c r="AA6" s="3"/>
      <c r="AB6" s="569"/>
      <c r="AC6" s="569"/>
      <c r="AD6" s="3"/>
      <c r="AE6" s="569"/>
      <c r="AF6" s="3"/>
      <c r="AG6" s="3"/>
      <c r="AH6" s="3"/>
      <c r="AI6" s="3"/>
      <c r="AJ6" s="3"/>
      <c r="AK6" s="3"/>
      <c r="AL6" s="3"/>
      <c r="AM6" s="3"/>
      <c r="AN6" s="3"/>
      <c r="AO6" s="3"/>
      <c r="AP6" s="3"/>
      <c r="AQ6" s="569"/>
      <c r="AR6" s="569"/>
      <c r="AS6" s="3"/>
      <c r="AT6" s="3"/>
      <c r="AU6" s="3"/>
    </row>
    <row r="7" spans="1:47" ht="26.5" x14ac:dyDescent="0.35">
      <c r="A7" s="57" t="s">
        <v>321</v>
      </c>
      <c r="B7" s="57" t="s">
        <v>682</v>
      </c>
      <c r="C7" s="146" t="s">
        <v>683</v>
      </c>
      <c r="D7" s="53" t="s">
        <v>684</v>
      </c>
      <c r="E7" s="53" t="s">
        <v>416</v>
      </c>
      <c r="F7" s="549" t="s">
        <v>685</v>
      </c>
      <c r="G7" s="537" t="s">
        <v>686</v>
      </c>
      <c r="H7" s="550" t="s">
        <v>419</v>
      </c>
      <c r="I7" s="551" t="s">
        <v>420</v>
      </c>
      <c r="J7" s="550" t="s">
        <v>421</v>
      </c>
      <c r="K7" s="552" t="s">
        <v>422</v>
      </c>
      <c r="L7" s="554" t="s">
        <v>423</v>
      </c>
      <c r="M7" s="558" t="s">
        <v>424</v>
      </c>
      <c r="N7" s="545" t="s">
        <v>687</v>
      </c>
      <c r="O7" s="537" t="s">
        <v>688</v>
      </c>
      <c r="P7" s="537" t="s">
        <v>689</v>
      </c>
      <c r="Q7" s="537" t="s">
        <v>690</v>
      </c>
      <c r="R7" s="557" t="s">
        <v>431</v>
      </c>
      <c r="S7" s="546" t="s">
        <v>432</v>
      </c>
      <c r="T7" s="556" t="s">
        <v>194</v>
      </c>
      <c r="U7" s="684" t="s">
        <v>433</v>
      </c>
      <c r="V7" s="685" t="s">
        <v>205</v>
      </c>
      <c r="W7" s="685" t="s">
        <v>204</v>
      </c>
      <c r="X7" s="686" t="s">
        <v>434</v>
      </c>
      <c r="Y7" s="687" t="s">
        <v>435</v>
      </c>
      <c r="Z7" s="680" t="s">
        <v>436</v>
      </c>
      <c r="AA7" s="680" t="s">
        <v>437</v>
      </c>
      <c r="AB7" s="680" t="s">
        <v>438</v>
      </c>
      <c r="AC7" s="680" t="s">
        <v>439</v>
      </c>
      <c r="AD7" s="680" t="s">
        <v>440</v>
      </c>
      <c r="AE7" s="687" t="s">
        <v>441</v>
      </c>
      <c r="AF7" s="680" t="s">
        <v>442</v>
      </c>
      <c r="AG7" s="680" t="s">
        <v>443</v>
      </c>
      <c r="AH7" s="680" t="s">
        <v>444</v>
      </c>
      <c r="AI7" s="680" t="s">
        <v>445</v>
      </c>
      <c r="AJ7" s="680" t="s">
        <v>446</v>
      </c>
      <c r="AK7" s="556" t="s">
        <v>447</v>
      </c>
      <c r="AL7" s="556" t="s">
        <v>448</v>
      </c>
      <c r="AM7" s="556" t="s">
        <v>201</v>
      </c>
      <c r="AN7" s="556" t="s">
        <v>449</v>
      </c>
      <c r="AO7" s="556" t="s">
        <v>450</v>
      </c>
      <c r="AR7" s="596"/>
      <c r="AS7" s="596"/>
      <c r="AT7" s="596"/>
      <c r="AU7" s="596"/>
    </row>
    <row r="8" spans="1:47" x14ac:dyDescent="0.35">
      <c r="A8" s="456"/>
      <c r="B8" s="102">
        <v>1</v>
      </c>
      <c r="C8" s="141" t="s">
        <v>451</v>
      </c>
      <c r="D8" s="457"/>
      <c r="E8" s="467">
        <v>2024</v>
      </c>
      <c r="F8" s="72" t="s">
        <v>56</v>
      </c>
      <c r="G8" s="78">
        <v>1</v>
      </c>
      <c r="H8" s="78" t="s">
        <v>57</v>
      </c>
      <c r="I8" s="459" t="s">
        <v>58</v>
      </c>
      <c r="J8" s="408" t="s">
        <v>452</v>
      </c>
      <c r="K8" s="461"/>
      <c r="L8" s="457" t="s">
        <v>451</v>
      </c>
      <c r="M8" s="140"/>
      <c r="N8" s="681"/>
      <c r="O8" s="682"/>
      <c r="P8" s="682"/>
      <c r="Q8" s="682"/>
      <c r="R8" s="463"/>
      <c r="S8" s="140"/>
      <c r="T8" s="140"/>
      <c r="U8" s="104" t="s">
        <v>453</v>
      </c>
      <c r="V8" s="140"/>
      <c r="W8" s="39"/>
      <c r="X8" s="369" t="s">
        <v>454</v>
      </c>
      <c r="Y8" s="409" t="s">
        <v>206</v>
      </c>
      <c r="Z8" s="138" t="s">
        <v>206</v>
      </c>
      <c r="AA8" s="138" t="s">
        <v>206</v>
      </c>
      <c r="AB8" s="410" t="s">
        <v>207</v>
      </c>
      <c r="AC8" s="138" t="s">
        <v>207</v>
      </c>
      <c r="AD8" s="94" t="s">
        <v>451</v>
      </c>
      <c r="AE8" s="411" t="s">
        <v>455</v>
      </c>
      <c r="AF8" s="412"/>
      <c r="AG8" s="412"/>
      <c r="AH8" s="413"/>
      <c r="AI8" s="412"/>
      <c r="AJ8" s="414"/>
      <c r="AK8" s="140"/>
      <c r="AL8" s="140"/>
      <c r="AM8" s="140"/>
      <c r="AN8" s="140"/>
      <c r="AO8" s="140"/>
      <c r="AP8" s="140"/>
      <c r="AQ8" s="140"/>
      <c r="AR8" s="140"/>
      <c r="AS8" s="140"/>
      <c r="AT8" s="140"/>
      <c r="AU8" s="140"/>
    </row>
    <row r="9" spans="1:47" x14ac:dyDescent="0.35">
      <c r="A9" s="456"/>
      <c r="B9" s="102" t="s">
        <v>451</v>
      </c>
      <c r="C9" s="97">
        <v>2</v>
      </c>
      <c r="D9" s="159">
        <v>1</v>
      </c>
      <c r="E9" s="159">
        <v>2025</v>
      </c>
      <c r="F9" s="79" t="s">
        <v>59</v>
      </c>
      <c r="G9" s="80">
        <v>1</v>
      </c>
      <c r="H9" s="80" t="s">
        <v>60</v>
      </c>
      <c r="I9" s="661" t="s">
        <v>61</v>
      </c>
      <c r="J9" s="460" t="s">
        <v>456</v>
      </c>
      <c r="K9" s="466">
        <v>25</v>
      </c>
      <c r="L9" s="163" t="s">
        <v>454</v>
      </c>
      <c r="M9" s="140"/>
      <c r="N9" s="591"/>
      <c r="O9" s="135" t="s">
        <v>52</v>
      </c>
      <c r="P9" s="135"/>
      <c r="Q9" s="135" t="s">
        <v>52</v>
      </c>
      <c r="R9" s="721" t="s">
        <v>457</v>
      </c>
      <c r="S9" s="140"/>
      <c r="T9" s="140"/>
      <c r="U9" s="104"/>
      <c r="V9" s="140"/>
      <c r="W9" s="39"/>
      <c r="X9" s="369" t="s">
        <v>454</v>
      </c>
      <c r="Y9" s="415"/>
      <c r="Z9" s="416"/>
      <c r="AA9" s="416"/>
      <c r="AB9" s="417"/>
      <c r="AC9" s="416"/>
      <c r="AD9" s="418"/>
      <c r="AE9" s="182" t="s">
        <v>206</v>
      </c>
      <c r="AF9" s="128" t="s">
        <v>206</v>
      </c>
      <c r="AG9" s="128" t="s">
        <v>206</v>
      </c>
      <c r="AH9" s="419" t="s">
        <v>207</v>
      </c>
      <c r="AI9" s="128" t="s">
        <v>207</v>
      </c>
      <c r="AJ9" s="128" t="s">
        <v>207</v>
      </c>
      <c r="AK9" s="140"/>
      <c r="AL9" s="140"/>
      <c r="AM9" s="140"/>
      <c r="AN9" s="140"/>
      <c r="AO9" s="140"/>
      <c r="AP9" s="140"/>
      <c r="AQ9" s="140"/>
      <c r="AR9" s="140"/>
      <c r="AS9" s="140"/>
      <c r="AT9" s="140"/>
      <c r="AU9" s="140"/>
    </row>
    <row r="10" spans="1:47" x14ac:dyDescent="0.35">
      <c r="A10" s="456"/>
      <c r="B10" s="102"/>
      <c r="C10" s="97"/>
      <c r="D10" s="159"/>
      <c r="E10" s="159"/>
      <c r="F10" s="658" t="s">
        <v>287</v>
      </c>
      <c r="G10" s="659">
        <v>1</v>
      </c>
      <c r="H10" s="660"/>
      <c r="I10" s="661" t="s">
        <v>61</v>
      </c>
      <c r="J10" s="460" t="s">
        <v>456</v>
      </c>
      <c r="K10" s="466">
        <v>25</v>
      </c>
      <c r="L10" s="163" t="s">
        <v>454</v>
      </c>
      <c r="M10" s="140"/>
      <c r="N10" s="591"/>
      <c r="O10" s="135" t="s">
        <v>52</v>
      </c>
      <c r="P10" s="135"/>
      <c r="Q10" s="135" t="s">
        <v>52</v>
      </c>
      <c r="R10" s="721" t="s">
        <v>458</v>
      </c>
      <c r="S10" s="140" t="s">
        <v>459</v>
      </c>
      <c r="T10" s="140"/>
      <c r="U10" s="104"/>
      <c r="V10" s="140"/>
      <c r="W10" s="39"/>
      <c r="X10" s="369" t="s">
        <v>454</v>
      </c>
      <c r="Y10" s="415"/>
      <c r="Z10" s="416"/>
      <c r="AA10" s="416"/>
      <c r="AB10" s="417"/>
      <c r="AC10" s="416"/>
      <c r="AD10" s="418"/>
      <c r="AE10" s="182" t="s">
        <v>206</v>
      </c>
      <c r="AF10" s="128" t="s">
        <v>206</v>
      </c>
      <c r="AG10" s="128" t="s">
        <v>206</v>
      </c>
      <c r="AH10" s="419" t="s">
        <v>207</v>
      </c>
      <c r="AI10" s="128" t="s">
        <v>207</v>
      </c>
      <c r="AJ10" s="128" t="s">
        <v>207</v>
      </c>
      <c r="AK10" s="104"/>
      <c r="AL10" s="104"/>
      <c r="AM10" s="140"/>
      <c r="AN10" s="140"/>
      <c r="AO10" s="140"/>
      <c r="AP10" s="140"/>
      <c r="AQ10" s="140"/>
      <c r="AR10" s="140"/>
      <c r="AS10" s="140"/>
      <c r="AT10" s="140"/>
      <c r="AU10" s="140"/>
    </row>
    <row r="11" spans="1:47" x14ac:dyDescent="0.35">
      <c r="A11" s="456"/>
      <c r="B11" s="102">
        <v>1</v>
      </c>
      <c r="C11" s="141">
        <v>1</v>
      </c>
      <c r="D11" s="457"/>
      <c r="E11" s="467"/>
      <c r="F11" s="81" t="s">
        <v>53</v>
      </c>
      <c r="G11" s="662">
        <v>1</v>
      </c>
      <c r="H11" s="663" t="s">
        <v>54</v>
      </c>
      <c r="I11" s="162" t="s">
        <v>55</v>
      </c>
      <c r="J11" s="423" t="s">
        <v>460</v>
      </c>
      <c r="K11" s="461">
        <v>25</v>
      </c>
      <c r="L11" s="163" t="s">
        <v>454</v>
      </c>
      <c r="M11" s="140"/>
      <c r="N11" s="590" t="s">
        <v>52</v>
      </c>
      <c r="O11" s="135"/>
      <c r="P11" s="135" t="s">
        <v>52</v>
      </c>
      <c r="Q11" s="135"/>
      <c r="R11" s="463"/>
      <c r="S11" s="140"/>
      <c r="T11" s="140"/>
      <c r="U11" s="140"/>
      <c r="V11" s="39" t="s">
        <v>327</v>
      </c>
      <c r="W11" s="39"/>
      <c r="X11" s="369" t="s">
        <v>454</v>
      </c>
      <c r="Y11" s="420" t="s">
        <v>206</v>
      </c>
      <c r="Z11" s="94" t="s">
        <v>206</v>
      </c>
      <c r="AA11" s="94" t="s">
        <v>206</v>
      </c>
      <c r="AB11" s="421" t="s">
        <v>207</v>
      </c>
      <c r="AC11" s="94" t="s">
        <v>207</v>
      </c>
      <c r="AD11" s="94" t="s">
        <v>461</v>
      </c>
      <c r="AE11" s="420" t="s">
        <v>206</v>
      </c>
      <c r="AF11" s="94" t="s">
        <v>206</v>
      </c>
      <c r="AG11" s="94" t="s">
        <v>206</v>
      </c>
      <c r="AH11" s="421" t="s">
        <v>207</v>
      </c>
      <c r="AI11" s="94" t="s">
        <v>207</v>
      </c>
      <c r="AJ11" s="94" t="s">
        <v>461</v>
      </c>
      <c r="AK11" s="140"/>
      <c r="AL11" s="140"/>
      <c r="AM11" s="140"/>
      <c r="AN11" s="140"/>
      <c r="AO11" s="140"/>
      <c r="AP11" s="460"/>
      <c r="AQ11" s="126"/>
      <c r="AR11" s="126"/>
      <c r="AS11" s="140"/>
      <c r="AT11" s="39"/>
      <c r="AU11" s="140"/>
    </row>
    <row r="12" spans="1:47" x14ac:dyDescent="0.35">
      <c r="A12" s="456"/>
      <c r="B12" s="102">
        <v>1</v>
      </c>
      <c r="C12" s="141">
        <v>1</v>
      </c>
      <c r="D12" s="457"/>
      <c r="E12" s="467"/>
      <c r="F12" s="81" t="s">
        <v>49</v>
      </c>
      <c r="G12" s="662">
        <v>1</v>
      </c>
      <c r="H12" s="663" t="s">
        <v>50</v>
      </c>
      <c r="I12" s="162" t="s">
        <v>51</v>
      </c>
      <c r="J12" s="423" t="s">
        <v>462</v>
      </c>
      <c r="K12" s="461">
        <v>25</v>
      </c>
      <c r="L12" s="163" t="s">
        <v>454</v>
      </c>
      <c r="M12" s="140"/>
      <c r="N12" s="590" t="s">
        <v>52</v>
      </c>
      <c r="O12" s="135"/>
      <c r="P12" s="135" t="s">
        <v>52</v>
      </c>
      <c r="Q12" s="39"/>
      <c r="R12" s="463"/>
      <c r="S12" s="140"/>
      <c r="T12" s="140"/>
      <c r="U12" s="140"/>
      <c r="V12" s="39" t="s">
        <v>327</v>
      </c>
      <c r="W12" s="39"/>
      <c r="X12" s="369" t="s">
        <v>454</v>
      </c>
      <c r="Y12" s="420" t="s">
        <v>206</v>
      </c>
      <c r="Z12" s="94" t="s">
        <v>206</v>
      </c>
      <c r="AA12" s="94" t="s">
        <v>206</v>
      </c>
      <c r="AB12" s="462"/>
      <c r="AC12" s="39"/>
      <c r="AD12" s="39"/>
      <c r="AE12" s="420" t="s">
        <v>206</v>
      </c>
      <c r="AF12" s="94" t="s">
        <v>206</v>
      </c>
      <c r="AG12" s="94" t="s">
        <v>206</v>
      </c>
      <c r="AH12" s="99"/>
      <c r="AI12" s="97"/>
      <c r="AJ12" s="97"/>
      <c r="AK12" s="140"/>
      <c r="AL12" s="140"/>
      <c r="AM12" s="140"/>
      <c r="AN12" s="140"/>
      <c r="AO12" s="140"/>
      <c r="AP12" s="460"/>
      <c r="AQ12" s="126"/>
      <c r="AR12" s="126"/>
      <c r="AS12" s="140"/>
      <c r="AT12" s="39"/>
      <c r="AU12" s="140"/>
    </row>
    <row r="13" spans="1:47" x14ac:dyDescent="0.35">
      <c r="A13" s="456"/>
      <c r="B13" s="102">
        <v>1</v>
      </c>
      <c r="C13" s="141" t="s">
        <v>451</v>
      </c>
      <c r="D13" s="457"/>
      <c r="E13" s="467"/>
      <c r="F13" s="70" t="s">
        <v>72</v>
      </c>
      <c r="G13" s="71">
        <v>1</v>
      </c>
      <c r="H13" s="71" t="s">
        <v>73</v>
      </c>
      <c r="I13" s="338" t="s">
        <v>74</v>
      </c>
      <c r="J13" s="408" t="s">
        <v>463</v>
      </c>
      <c r="K13" s="461">
        <v>25</v>
      </c>
      <c r="L13" s="457" t="s">
        <v>451</v>
      </c>
      <c r="M13" s="140" t="s">
        <v>464</v>
      </c>
      <c r="N13" s="411"/>
      <c r="O13" s="412"/>
      <c r="P13" s="412"/>
      <c r="Q13" s="412"/>
      <c r="R13" s="463" t="s">
        <v>465</v>
      </c>
      <c r="S13" s="140" t="s">
        <v>466</v>
      </c>
      <c r="T13" s="140"/>
      <c r="U13" s="131" t="s">
        <v>467</v>
      </c>
      <c r="V13" s="140"/>
      <c r="W13" s="39"/>
      <c r="X13" s="369" t="s">
        <v>454</v>
      </c>
      <c r="Y13" s="420" t="s">
        <v>206</v>
      </c>
      <c r="Z13" s="94" t="s">
        <v>206</v>
      </c>
      <c r="AA13" s="94" t="s">
        <v>206</v>
      </c>
      <c r="AB13" s="462"/>
      <c r="AC13" s="39"/>
      <c r="AD13" s="39"/>
      <c r="AE13" s="409" t="s">
        <v>206</v>
      </c>
      <c r="AF13" s="138" t="s">
        <v>206</v>
      </c>
      <c r="AG13" s="138" t="s">
        <v>206</v>
      </c>
      <c r="AH13" s="99"/>
      <c r="AI13" s="97"/>
      <c r="AJ13" s="97"/>
      <c r="AK13" s="140"/>
      <c r="AL13" s="140"/>
      <c r="AM13" s="140"/>
      <c r="AN13" s="140"/>
      <c r="AO13" s="140"/>
      <c r="AP13" s="140"/>
      <c r="AQ13" s="140"/>
      <c r="AR13" s="140"/>
      <c r="AS13" s="140"/>
      <c r="AT13" s="140"/>
      <c r="AU13" s="140"/>
    </row>
    <row r="14" spans="1:47" x14ac:dyDescent="0.35">
      <c r="A14" s="456"/>
      <c r="B14" s="174" t="s">
        <v>451</v>
      </c>
      <c r="C14" s="128">
        <v>1</v>
      </c>
      <c r="D14" s="176">
        <v>1</v>
      </c>
      <c r="E14" s="176">
        <v>2026</v>
      </c>
      <c r="F14" s="82" t="s">
        <v>75</v>
      </c>
      <c r="G14" s="83">
        <v>1</v>
      </c>
      <c r="H14" s="82" t="s">
        <v>75</v>
      </c>
      <c r="I14" s="161" t="s">
        <v>76</v>
      </c>
      <c r="J14" s="460" t="s">
        <v>468</v>
      </c>
      <c r="K14" s="170">
        <v>25</v>
      </c>
      <c r="L14" s="163" t="s">
        <v>454</v>
      </c>
      <c r="M14" s="140" t="s">
        <v>469</v>
      </c>
      <c r="N14" s="589"/>
      <c r="O14" s="130" t="s">
        <v>52</v>
      </c>
      <c r="P14" s="130"/>
      <c r="Q14" s="703" t="s">
        <v>52</v>
      </c>
      <c r="R14" s="463"/>
      <c r="S14" s="140"/>
      <c r="T14" s="140"/>
      <c r="U14" s="131" t="s">
        <v>470</v>
      </c>
      <c r="V14" s="140" t="s">
        <v>329</v>
      </c>
      <c r="W14" s="39"/>
      <c r="X14" s="463" t="s">
        <v>451</v>
      </c>
      <c r="Y14" s="420"/>
      <c r="Z14" s="94"/>
      <c r="AA14" s="94"/>
      <c r="AB14" s="462"/>
      <c r="AC14" s="39"/>
      <c r="AD14" s="39"/>
      <c r="AE14" s="424"/>
      <c r="AF14" s="425"/>
      <c r="AG14" s="425"/>
      <c r="AH14" s="464"/>
      <c r="AI14" s="412"/>
      <c r="AJ14" s="414"/>
      <c r="AK14" s="140"/>
      <c r="AL14" s="140"/>
      <c r="AM14" s="140"/>
      <c r="AN14" s="140"/>
      <c r="AO14" s="140"/>
      <c r="AP14" s="140"/>
      <c r="AQ14" s="140"/>
      <c r="AR14" s="140"/>
      <c r="AS14" s="140"/>
      <c r="AT14" s="140"/>
      <c r="AU14" s="140"/>
    </row>
    <row r="15" spans="1:47" x14ac:dyDescent="0.35">
      <c r="A15" s="456"/>
      <c r="B15" s="174"/>
      <c r="C15" s="128"/>
      <c r="D15" s="176"/>
      <c r="E15" s="176"/>
      <c r="F15" s="81" t="s">
        <v>63</v>
      </c>
      <c r="G15" s="662">
        <v>1</v>
      </c>
      <c r="H15" s="663" t="s">
        <v>64</v>
      </c>
      <c r="I15" s="160" t="s">
        <v>65</v>
      </c>
      <c r="J15" s="423" t="s">
        <v>471</v>
      </c>
      <c r="K15" s="461">
        <v>25</v>
      </c>
      <c r="L15" s="163" t="s">
        <v>454</v>
      </c>
      <c r="M15" s="140"/>
      <c r="N15" s="591"/>
      <c r="O15" s="704" t="s">
        <v>52</v>
      </c>
      <c r="P15" s="704"/>
      <c r="Q15" s="135" t="s">
        <v>52</v>
      </c>
      <c r="R15" s="463"/>
      <c r="S15" s="140"/>
      <c r="T15" s="140"/>
      <c r="U15" s="131"/>
      <c r="V15" s="140"/>
      <c r="W15" s="39"/>
      <c r="X15" s="463"/>
      <c r="Y15" s="420"/>
      <c r="Z15" s="94"/>
      <c r="AA15" s="94"/>
      <c r="AB15" s="462"/>
      <c r="AC15" s="39"/>
      <c r="AD15" s="39"/>
      <c r="AE15" s="424"/>
      <c r="AF15" s="425"/>
      <c r="AG15" s="425"/>
      <c r="AH15" s="464"/>
      <c r="AI15" s="412"/>
      <c r="AJ15" s="412"/>
      <c r="AK15" s="140"/>
      <c r="AL15" s="140"/>
      <c r="AM15" s="140"/>
      <c r="AN15" s="140"/>
      <c r="AO15" s="140"/>
      <c r="AP15" s="140"/>
      <c r="AQ15" s="140"/>
      <c r="AR15" s="140"/>
      <c r="AS15" s="140"/>
      <c r="AT15" s="140"/>
      <c r="AU15" s="140"/>
    </row>
    <row r="16" spans="1:47" x14ac:dyDescent="0.35">
      <c r="A16" s="456"/>
      <c r="B16" s="102">
        <v>2</v>
      </c>
      <c r="C16" s="94">
        <v>2</v>
      </c>
      <c r="D16" s="177">
        <v>1</v>
      </c>
      <c r="E16" s="467" t="s">
        <v>472</v>
      </c>
      <c r="F16" s="658" t="s">
        <v>220</v>
      </c>
      <c r="G16" s="664">
        <v>1</v>
      </c>
      <c r="H16" s="665"/>
      <c r="I16" s="661" t="s">
        <v>65</v>
      </c>
      <c r="J16" s="423" t="s">
        <v>471</v>
      </c>
      <c r="K16" s="461">
        <v>25</v>
      </c>
      <c r="L16" s="163" t="s">
        <v>454</v>
      </c>
      <c r="M16" s="140"/>
      <c r="N16" s="591"/>
      <c r="O16" s="704" t="s">
        <v>52</v>
      </c>
      <c r="P16" s="704"/>
      <c r="Q16" s="135" t="s">
        <v>52</v>
      </c>
      <c r="R16" s="463"/>
      <c r="S16" s="140"/>
      <c r="T16" s="140"/>
      <c r="U16" s="134" t="s">
        <v>221</v>
      </c>
      <c r="V16" s="140" t="s">
        <v>473</v>
      </c>
      <c r="W16" s="39"/>
      <c r="X16" s="369" t="s">
        <v>454</v>
      </c>
      <c r="Y16" s="314"/>
      <c r="Z16" s="39"/>
      <c r="AA16" s="39"/>
      <c r="AB16" s="421" t="s">
        <v>207</v>
      </c>
      <c r="AC16" s="94" t="s">
        <v>207</v>
      </c>
      <c r="AD16" s="94" t="s">
        <v>207</v>
      </c>
      <c r="AE16" s="102"/>
      <c r="AF16" s="97"/>
      <c r="AG16" s="97"/>
      <c r="AH16" s="421" t="s">
        <v>207</v>
      </c>
      <c r="AI16" s="94" t="s">
        <v>207</v>
      </c>
      <c r="AJ16" s="94" t="s">
        <v>207</v>
      </c>
      <c r="AK16" s="140"/>
      <c r="AL16" s="140"/>
      <c r="AM16" s="140"/>
      <c r="AN16" s="140"/>
      <c r="AO16" s="140"/>
      <c r="AP16" s="460"/>
      <c r="AQ16" s="132"/>
      <c r="AR16" s="132"/>
      <c r="AS16" s="140"/>
      <c r="AT16" s="140"/>
      <c r="AU16" s="140"/>
    </row>
    <row r="17" spans="1:47" x14ac:dyDescent="0.35">
      <c r="A17" s="456"/>
      <c r="B17" s="102">
        <v>2</v>
      </c>
      <c r="C17" s="94">
        <v>2</v>
      </c>
      <c r="D17" s="177">
        <v>1</v>
      </c>
      <c r="E17" s="467" t="s">
        <v>472</v>
      </c>
      <c r="F17" s="658" t="s">
        <v>291</v>
      </c>
      <c r="G17" s="664">
        <v>1</v>
      </c>
      <c r="H17" s="665"/>
      <c r="I17" s="661" t="s">
        <v>65</v>
      </c>
      <c r="J17" s="423" t="s">
        <v>471</v>
      </c>
      <c r="K17" s="461">
        <v>25</v>
      </c>
      <c r="L17" s="163" t="s">
        <v>454</v>
      </c>
      <c r="M17" s="140"/>
      <c r="N17" s="591"/>
      <c r="O17" s="704" t="s">
        <v>52</v>
      </c>
      <c r="P17" s="704"/>
      <c r="Q17" s="135" t="s">
        <v>52</v>
      </c>
      <c r="R17" s="721" t="s">
        <v>474</v>
      </c>
      <c r="S17" s="140" t="s">
        <v>466</v>
      </c>
      <c r="T17" s="140"/>
      <c r="U17" s="134" t="s">
        <v>221</v>
      </c>
      <c r="V17" s="140" t="s">
        <v>473</v>
      </c>
      <c r="W17" s="39"/>
      <c r="X17" s="369" t="s">
        <v>454</v>
      </c>
      <c r="Y17" s="314"/>
      <c r="Z17" s="39"/>
      <c r="AA17" s="39"/>
      <c r="AB17" s="421" t="s">
        <v>207</v>
      </c>
      <c r="AC17" s="94" t="s">
        <v>207</v>
      </c>
      <c r="AD17" s="94" t="s">
        <v>207</v>
      </c>
      <c r="AE17" s="102"/>
      <c r="AF17" s="97"/>
      <c r="AG17" s="97"/>
      <c r="AH17" s="421" t="s">
        <v>207</v>
      </c>
      <c r="AI17" s="94" t="s">
        <v>207</v>
      </c>
      <c r="AJ17" s="94" t="s">
        <v>207</v>
      </c>
      <c r="AK17" s="104"/>
      <c r="AL17" s="104"/>
      <c r="AM17" s="140"/>
      <c r="AN17" s="140"/>
      <c r="AO17" s="140"/>
      <c r="AP17" s="460"/>
      <c r="AQ17" s="140"/>
      <c r="AR17" s="140"/>
      <c r="AS17" s="140"/>
      <c r="AT17" s="140"/>
      <c r="AU17" s="140"/>
    </row>
    <row r="18" spans="1:47" x14ac:dyDescent="0.35">
      <c r="A18" s="456"/>
      <c r="B18" s="102">
        <v>2</v>
      </c>
      <c r="C18" s="97">
        <v>2</v>
      </c>
      <c r="D18" s="159">
        <v>1</v>
      </c>
      <c r="E18" s="467" t="s">
        <v>371</v>
      </c>
      <c r="F18" s="81" t="s">
        <v>66</v>
      </c>
      <c r="G18" s="663">
        <v>1</v>
      </c>
      <c r="H18" s="663" t="s">
        <v>67</v>
      </c>
      <c r="I18" s="160" t="s">
        <v>68</v>
      </c>
      <c r="J18" s="426" t="s">
        <v>475</v>
      </c>
      <c r="K18" s="466">
        <v>25</v>
      </c>
      <c r="L18" s="163" t="s">
        <v>454</v>
      </c>
      <c r="M18" s="140"/>
      <c r="N18" s="705" t="s">
        <v>52</v>
      </c>
      <c r="O18" s="704"/>
      <c r="P18" s="704" t="s">
        <v>52</v>
      </c>
      <c r="Q18" s="135"/>
      <c r="R18" s="463"/>
      <c r="S18" s="140"/>
      <c r="T18" s="140"/>
      <c r="U18" s="136" t="s">
        <v>476</v>
      </c>
      <c r="V18" s="140" t="s">
        <v>473</v>
      </c>
      <c r="W18" s="39"/>
      <c r="X18" s="369" t="s">
        <v>454</v>
      </c>
      <c r="Y18" s="314"/>
      <c r="Z18" s="39"/>
      <c r="AA18" s="39"/>
      <c r="AB18" s="421" t="s">
        <v>207</v>
      </c>
      <c r="AC18" s="94" t="s">
        <v>207</v>
      </c>
      <c r="AD18" s="94" t="s">
        <v>207</v>
      </c>
      <c r="AE18" s="102"/>
      <c r="AF18" s="97"/>
      <c r="AG18" s="97"/>
      <c r="AH18" s="421" t="s">
        <v>207</v>
      </c>
      <c r="AI18" s="94" t="s">
        <v>207</v>
      </c>
      <c r="AJ18" s="94" t="s">
        <v>207</v>
      </c>
      <c r="AK18" s="140"/>
      <c r="AL18" s="140"/>
      <c r="AM18" s="140"/>
      <c r="AN18" s="140"/>
      <c r="AO18" s="140"/>
      <c r="AP18" s="140"/>
      <c r="AQ18" s="140"/>
      <c r="AR18" s="140"/>
      <c r="AS18" s="140"/>
      <c r="AT18" s="140"/>
      <c r="AU18" s="140"/>
    </row>
    <row r="19" spans="1:47" x14ac:dyDescent="0.35">
      <c r="A19" s="456"/>
      <c r="B19" s="102">
        <v>2</v>
      </c>
      <c r="C19" s="97">
        <v>2</v>
      </c>
      <c r="D19" s="159">
        <v>1</v>
      </c>
      <c r="E19" s="467" t="s">
        <v>371</v>
      </c>
      <c r="F19" s="63" t="s">
        <v>77</v>
      </c>
      <c r="G19" s="69">
        <v>1</v>
      </c>
      <c r="H19" s="62" t="s">
        <v>78</v>
      </c>
      <c r="I19" s="163" t="s">
        <v>79</v>
      </c>
      <c r="J19" s="423" t="s">
        <v>477</v>
      </c>
      <c r="K19" s="461">
        <v>25</v>
      </c>
      <c r="L19" s="163" t="s">
        <v>454</v>
      </c>
      <c r="M19" s="140"/>
      <c r="N19" s="714"/>
      <c r="O19" s="699" t="s">
        <v>52</v>
      </c>
      <c r="P19" s="699"/>
      <c r="Q19" s="699" t="s">
        <v>52</v>
      </c>
      <c r="R19" s="463"/>
      <c r="S19" s="140"/>
      <c r="T19" s="140"/>
      <c r="U19" s="140" t="s">
        <v>478</v>
      </c>
      <c r="V19" s="39" t="s">
        <v>225</v>
      </c>
      <c r="W19" s="39"/>
      <c r="X19" s="369" t="s">
        <v>454</v>
      </c>
      <c r="Y19" s="314"/>
      <c r="Z19" s="39"/>
      <c r="AA19" s="39"/>
      <c r="AB19" s="421" t="s">
        <v>207</v>
      </c>
      <c r="AC19" s="94" t="s">
        <v>207</v>
      </c>
      <c r="AD19" s="94" t="s">
        <v>207</v>
      </c>
      <c r="AE19" s="102"/>
      <c r="AF19" s="97"/>
      <c r="AG19" s="97"/>
      <c r="AH19" s="421" t="s">
        <v>207</v>
      </c>
      <c r="AI19" s="94" t="s">
        <v>207</v>
      </c>
      <c r="AJ19" s="94" t="s">
        <v>207</v>
      </c>
      <c r="AK19" s="140"/>
      <c r="AL19" s="140"/>
      <c r="AM19" s="140"/>
      <c r="AN19" s="140"/>
      <c r="AO19" s="140"/>
      <c r="AP19" s="140"/>
      <c r="AQ19" s="140"/>
      <c r="AR19" s="140"/>
      <c r="AS19" s="140"/>
      <c r="AT19" s="140"/>
      <c r="AU19" s="140"/>
    </row>
    <row r="20" spans="1:47" x14ac:dyDescent="0.35">
      <c r="A20" s="456"/>
      <c r="B20" s="102">
        <v>3</v>
      </c>
      <c r="C20" s="141" t="s">
        <v>451</v>
      </c>
      <c r="D20" s="467"/>
      <c r="E20" s="467"/>
      <c r="F20" s="81" t="s">
        <v>69</v>
      </c>
      <c r="G20" s="662">
        <v>1</v>
      </c>
      <c r="H20" s="663" t="s">
        <v>70</v>
      </c>
      <c r="I20" s="164" t="s">
        <v>71</v>
      </c>
      <c r="J20" s="423" t="s">
        <v>479</v>
      </c>
      <c r="K20" s="461">
        <v>25</v>
      </c>
      <c r="L20" s="163" t="s">
        <v>454</v>
      </c>
      <c r="M20" s="140"/>
      <c r="N20" s="705" t="s">
        <v>52</v>
      </c>
      <c r="O20" s="704"/>
      <c r="P20" s="704" t="s">
        <v>52</v>
      </c>
      <c r="Q20" s="135"/>
      <c r="R20" s="463"/>
      <c r="S20" s="140"/>
      <c r="T20" s="140"/>
      <c r="U20" s="140"/>
      <c r="V20" s="39" t="s">
        <v>327</v>
      </c>
      <c r="W20" s="39"/>
      <c r="X20" s="369" t="s">
        <v>454</v>
      </c>
      <c r="Y20" s="314"/>
      <c r="Z20" s="39"/>
      <c r="AA20" s="39"/>
      <c r="AB20" s="421" t="s">
        <v>207</v>
      </c>
      <c r="AC20" s="94" t="s">
        <v>207</v>
      </c>
      <c r="AD20" s="94" t="s">
        <v>207</v>
      </c>
      <c r="AE20" s="102"/>
      <c r="AF20" s="97"/>
      <c r="AG20" s="97"/>
      <c r="AH20" s="421" t="s">
        <v>207</v>
      </c>
      <c r="AI20" s="94" t="s">
        <v>207</v>
      </c>
      <c r="AJ20" s="94" t="s">
        <v>207</v>
      </c>
      <c r="AK20" s="140"/>
      <c r="AL20" s="140"/>
      <c r="AM20" s="140"/>
      <c r="AN20" s="140"/>
      <c r="AO20" s="140"/>
      <c r="AP20" s="140"/>
      <c r="AQ20" s="140"/>
      <c r="AR20" s="140"/>
      <c r="AS20" s="140"/>
      <c r="AT20" s="140"/>
      <c r="AU20" s="140"/>
    </row>
    <row r="21" spans="1:47" x14ac:dyDescent="0.35">
      <c r="A21" s="456"/>
      <c r="B21" s="102"/>
      <c r="C21" s="128">
        <v>5</v>
      </c>
      <c r="D21" s="176">
        <v>3</v>
      </c>
      <c r="E21" s="176">
        <v>2026</v>
      </c>
      <c r="F21" s="666" t="s">
        <v>80</v>
      </c>
      <c r="G21" s="667">
        <v>1</v>
      </c>
      <c r="H21" s="667" t="s">
        <v>81</v>
      </c>
      <c r="I21" s="334" t="s">
        <v>82</v>
      </c>
      <c r="J21" s="408" t="s">
        <v>480</v>
      </c>
      <c r="K21" s="461">
        <v>25</v>
      </c>
      <c r="L21" s="457" t="s">
        <v>451</v>
      </c>
      <c r="M21" s="140"/>
      <c r="N21" s="573" t="s">
        <v>52</v>
      </c>
      <c r="O21" s="574"/>
      <c r="P21" s="574" t="s">
        <v>52</v>
      </c>
      <c r="Q21" s="412"/>
      <c r="R21" s="463"/>
      <c r="S21" s="140"/>
      <c r="T21" s="140"/>
      <c r="U21" s="140" t="s">
        <v>481</v>
      </c>
      <c r="V21" s="140"/>
      <c r="W21" s="140"/>
      <c r="X21" s="369" t="s">
        <v>482</v>
      </c>
      <c r="Y21" s="420" t="s">
        <v>206</v>
      </c>
      <c r="Z21" s="94" t="s">
        <v>206</v>
      </c>
      <c r="AA21" s="94" t="s">
        <v>206</v>
      </c>
      <c r="AB21" s="421" t="s">
        <v>207</v>
      </c>
      <c r="AC21" s="94" t="s">
        <v>207</v>
      </c>
      <c r="AD21" s="94" t="s">
        <v>451</v>
      </c>
      <c r="AE21" s="427" t="s">
        <v>206</v>
      </c>
      <c r="AF21" s="138" t="s">
        <v>206</v>
      </c>
      <c r="AG21" s="138" t="s">
        <v>206</v>
      </c>
      <c r="AH21" s="410" t="s">
        <v>207</v>
      </c>
      <c r="AI21" s="138" t="s">
        <v>207</v>
      </c>
      <c r="AJ21" s="94" t="s">
        <v>451</v>
      </c>
      <c r="AK21" s="140"/>
      <c r="AL21" s="140"/>
      <c r="AM21" s="140"/>
      <c r="AN21" s="140"/>
      <c r="AO21" s="140"/>
      <c r="AP21" s="140"/>
      <c r="AQ21" s="140"/>
      <c r="AR21" s="140"/>
      <c r="AS21" s="140"/>
      <c r="AT21" s="140"/>
      <c r="AU21" s="140"/>
    </row>
    <row r="22" spans="1:47" x14ac:dyDescent="0.35">
      <c r="A22" s="456"/>
      <c r="B22" s="102">
        <v>3</v>
      </c>
      <c r="C22" s="141" t="s">
        <v>451</v>
      </c>
      <c r="D22" s="467"/>
      <c r="E22" s="467"/>
      <c r="F22" s="61" t="s">
        <v>83</v>
      </c>
      <c r="G22" s="74">
        <v>1</v>
      </c>
      <c r="H22" s="61" t="s">
        <v>83</v>
      </c>
      <c r="I22" s="166" t="s">
        <v>84</v>
      </c>
      <c r="J22" s="460" t="s">
        <v>483</v>
      </c>
      <c r="K22" s="172">
        <v>25</v>
      </c>
      <c r="L22" s="676" t="s">
        <v>691</v>
      </c>
      <c r="M22" s="140"/>
      <c r="N22" s="182"/>
      <c r="O22" s="128" t="s">
        <v>52</v>
      </c>
      <c r="P22" s="128"/>
      <c r="Q22" s="706" t="s">
        <v>52</v>
      </c>
      <c r="R22" s="463" t="s">
        <v>85</v>
      </c>
      <c r="S22" s="140"/>
      <c r="T22" s="131"/>
      <c r="U22" s="131" t="s">
        <v>470</v>
      </c>
      <c r="V22" s="140" t="s">
        <v>329</v>
      </c>
      <c r="W22" s="39"/>
      <c r="X22" s="463"/>
      <c r="Y22" s="420"/>
      <c r="Z22" s="94"/>
      <c r="AA22" s="94"/>
      <c r="AB22" s="421"/>
      <c r="AC22" s="94"/>
      <c r="AD22" s="94"/>
      <c r="AE22" s="424"/>
      <c r="AF22" s="425"/>
      <c r="AG22" s="425"/>
      <c r="AH22" s="464"/>
      <c r="AI22" s="412"/>
      <c r="AJ22" s="414"/>
      <c r="AK22" s="140"/>
      <c r="AL22" s="140"/>
      <c r="AM22" s="140"/>
      <c r="AN22" s="140"/>
      <c r="AO22" s="140"/>
      <c r="AP22" s="140"/>
      <c r="AQ22" s="140"/>
      <c r="AR22" s="140"/>
      <c r="AS22" s="140"/>
      <c r="AT22" s="140"/>
      <c r="AU22" s="140"/>
    </row>
    <row r="23" spans="1:47" x14ac:dyDescent="0.35">
      <c r="A23" s="456"/>
      <c r="B23" s="102"/>
      <c r="C23" s="128">
        <v>6</v>
      </c>
      <c r="D23" s="176">
        <v>3</v>
      </c>
      <c r="E23" s="176">
        <v>2026</v>
      </c>
      <c r="F23" s="666" t="s">
        <v>86</v>
      </c>
      <c r="G23" s="667">
        <v>1</v>
      </c>
      <c r="H23" s="667" t="s">
        <v>87</v>
      </c>
      <c r="I23" s="338" t="s">
        <v>88</v>
      </c>
      <c r="J23" s="408" t="s">
        <v>485</v>
      </c>
      <c r="K23" s="461">
        <v>25</v>
      </c>
      <c r="L23" s="457" t="s">
        <v>451</v>
      </c>
      <c r="M23" s="140"/>
      <c r="N23" s="573" t="s">
        <v>38</v>
      </c>
      <c r="O23" s="574"/>
      <c r="P23" s="574" t="s">
        <v>38</v>
      </c>
      <c r="Q23" s="574"/>
      <c r="R23" s="463"/>
      <c r="S23" s="140"/>
      <c r="T23" s="140"/>
      <c r="U23" s="140" t="s">
        <v>486</v>
      </c>
      <c r="V23" s="140"/>
      <c r="W23" s="140"/>
      <c r="X23" s="369" t="s">
        <v>487</v>
      </c>
      <c r="Y23" s="420" t="s">
        <v>206</v>
      </c>
      <c r="Z23" s="94" t="s">
        <v>206</v>
      </c>
      <c r="AA23" s="94" t="s">
        <v>206</v>
      </c>
      <c r="AB23" s="462"/>
      <c r="AC23" s="39"/>
      <c r="AD23" s="39"/>
      <c r="AE23" s="427" t="s">
        <v>206</v>
      </c>
      <c r="AF23" s="138" t="s">
        <v>206</v>
      </c>
      <c r="AG23" s="138" t="s">
        <v>206</v>
      </c>
      <c r="AH23" s="99"/>
      <c r="AI23" s="97"/>
      <c r="AJ23" s="97"/>
      <c r="AK23" s="140"/>
      <c r="AL23" s="140"/>
      <c r="AM23" s="140"/>
      <c r="AN23" s="140"/>
      <c r="AO23" s="140"/>
      <c r="AP23" s="140"/>
      <c r="AQ23" s="140"/>
      <c r="AR23" s="140"/>
      <c r="AS23" s="140"/>
      <c r="AT23" s="140"/>
      <c r="AU23" s="140"/>
    </row>
    <row r="24" spans="1:47" x14ac:dyDescent="0.35">
      <c r="A24" s="456"/>
      <c r="B24" s="102">
        <v>3</v>
      </c>
      <c r="C24" s="141" t="s">
        <v>451</v>
      </c>
      <c r="D24" s="467"/>
      <c r="E24" s="467"/>
      <c r="F24" s="82" t="s">
        <v>89</v>
      </c>
      <c r="G24" s="83">
        <v>1</v>
      </c>
      <c r="H24" s="82" t="s">
        <v>89</v>
      </c>
      <c r="I24" s="161" t="s">
        <v>90</v>
      </c>
      <c r="J24" s="460" t="s">
        <v>488</v>
      </c>
      <c r="K24" s="170">
        <v>25</v>
      </c>
      <c r="L24" s="676" t="s">
        <v>692</v>
      </c>
      <c r="M24" s="140"/>
      <c r="N24" s="187"/>
      <c r="O24" s="703" t="s">
        <v>52</v>
      </c>
      <c r="P24" s="703"/>
      <c r="Q24" s="703" t="s">
        <v>52</v>
      </c>
      <c r="R24" s="463" t="s">
        <v>85</v>
      </c>
      <c r="S24" s="140"/>
      <c r="T24" s="131"/>
      <c r="U24" s="131" t="s">
        <v>233</v>
      </c>
      <c r="V24" s="142" t="s">
        <v>490</v>
      </c>
      <c r="W24" s="137" t="s">
        <v>491</v>
      </c>
      <c r="X24" s="463"/>
      <c r="Y24" s="420"/>
      <c r="Z24" s="94"/>
      <c r="AA24" s="94"/>
      <c r="AB24" s="462"/>
      <c r="AC24" s="39"/>
      <c r="AD24" s="39"/>
      <c r="AE24" s="424"/>
      <c r="AF24" s="425"/>
      <c r="AG24" s="425"/>
      <c r="AH24" s="464"/>
      <c r="AI24" s="412"/>
      <c r="AJ24" s="414"/>
      <c r="AK24" s="140"/>
      <c r="AL24" s="140"/>
      <c r="AM24" s="140"/>
      <c r="AN24" s="140"/>
      <c r="AO24" s="140"/>
      <c r="AP24" s="140"/>
      <c r="AQ24" s="140"/>
      <c r="AR24" s="140"/>
      <c r="AS24" s="140"/>
      <c r="AT24" s="140"/>
      <c r="AU24" s="140"/>
    </row>
    <row r="25" spans="1:47" x14ac:dyDescent="0.35">
      <c r="A25" s="456"/>
      <c r="B25" s="102"/>
      <c r="C25" s="128">
        <v>5</v>
      </c>
      <c r="D25" s="176">
        <v>3</v>
      </c>
      <c r="E25" s="176">
        <v>2026</v>
      </c>
      <c r="F25" s="70" t="s">
        <v>97</v>
      </c>
      <c r="G25" s="71">
        <v>1</v>
      </c>
      <c r="H25" s="71" t="s">
        <v>98</v>
      </c>
      <c r="I25" s="338" t="s">
        <v>99</v>
      </c>
      <c r="J25" s="432" t="s">
        <v>492</v>
      </c>
      <c r="K25" s="461">
        <v>25</v>
      </c>
      <c r="L25" s="457" t="s">
        <v>451</v>
      </c>
      <c r="M25" s="140"/>
      <c r="N25" s="433"/>
      <c r="O25" s="425"/>
      <c r="P25" s="425"/>
      <c r="Q25" s="412"/>
      <c r="R25" s="463"/>
      <c r="S25" s="140"/>
      <c r="T25" s="140"/>
      <c r="U25" s="140" t="s">
        <v>493</v>
      </c>
      <c r="V25" s="140"/>
      <c r="W25" s="140"/>
      <c r="X25" s="369" t="s">
        <v>494</v>
      </c>
      <c r="Y25" s="420" t="s">
        <v>206</v>
      </c>
      <c r="Z25" s="94" t="s">
        <v>206</v>
      </c>
      <c r="AA25" s="94" t="s">
        <v>206</v>
      </c>
      <c r="AB25" s="462"/>
      <c r="AC25" s="39"/>
      <c r="AD25" s="39"/>
      <c r="AE25" s="427" t="s">
        <v>206</v>
      </c>
      <c r="AF25" s="138" t="s">
        <v>206</v>
      </c>
      <c r="AG25" s="138" t="s">
        <v>206</v>
      </c>
      <c r="AH25" s="99"/>
      <c r="AI25" s="97"/>
      <c r="AJ25" s="97"/>
      <c r="AK25" s="140"/>
      <c r="AL25" s="140"/>
      <c r="AM25" s="140"/>
      <c r="AN25" s="140"/>
      <c r="AO25" s="140"/>
      <c r="AP25" s="140"/>
      <c r="AQ25" s="140"/>
      <c r="AR25" s="140"/>
      <c r="AS25" s="140"/>
      <c r="AT25" s="140"/>
      <c r="AU25" s="140"/>
    </row>
    <row r="26" spans="1:47" ht="23" x14ac:dyDescent="0.35">
      <c r="A26" s="456"/>
      <c r="B26" s="102">
        <v>3</v>
      </c>
      <c r="C26" s="141" t="s">
        <v>451</v>
      </c>
      <c r="D26" s="467"/>
      <c r="E26" s="467"/>
      <c r="F26" s="61" t="s">
        <v>100</v>
      </c>
      <c r="G26" s="74">
        <v>1</v>
      </c>
      <c r="H26" s="61" t="s">
        <v>100</v>
      </c>
      <c r="I26" s="166" t="s">
        <v>99</v>
      </c>
      <c r="J26" s="460" t="s">
        <v>492</v>
      </c>
      <c r="K26" s="172">
        <v>25</v>
      </c>
      <c r="L26" s="688" t="s">
        <v>693</v>
      </c>
      <c r="M26" s="140"/>
      <c r="N26" s="182" t="s">
        <v>52</v>
      </c>
      <c r="O26" s="128"/>
      <c r="P26" s="128" t="s">
        <v>52</v>
      </c>
      <c r="Q26" s="39"/>
      <c r="R26" s="463" t="s">
        <v>85</v>
      </c>
      <c r="S26" s="140"/>
      <c r="T26" s="131"/>
      <c r="U26" s="131" t="s">
        <v>236</v>
      </c>
      <c r="V26" s="140" t="s">
        <v>329</v>
      </c>
      <c r="W26" s="39"/>
      <c r="X26" s="463"/>
      <c r="Y26" s="420"/>
      <c r="Z26" s="94"/>
      <c r="AA26" s="94"/>
      <c r="AB26" s="462"/>
      <c r="AC26" s="39"/>
      <c r="AD26" s="39"/>
      <c r="AE26" s="424"/>
      <c r="AF26" s="425"/>
      <c r="AG26" s="425"/>
      <c r="AH26" s="464"/>
      <c r="AI26" s="412"/>
      <c r="AJ26" s="414"/>
      <c r="AK26" s="140"/>
      <c r="AL26" s="140"/>
      <c r="AM26" s="140"/>
      <c r="AN26" s="140"/>
      <c r="AO26" s="140"/>
      <c r="AP26" s="140"/>
      <c r="AQ26" s="140"/>
      <c r="AR26" s="140"/>
      <c r="AS26" s="140"/>
      <c r="AT26" s="140"/>
      <c r="AU26" s="140"/>
    </row>
    <row r="27" spans="1:47" x14ac:dyDescent="0.35">
      <c r="A27" s="456"/>
      <c r="B27" s="102"/>
      <c r="C27" s="128">
        <v>6</v>
      </c>
      <c r="D27" s="176">
        <v>3</v>
      </c>
      <c r="E27" s="176">
        <v>2026</v>
      </c>
      <c r="F27" s="70" t="s">
        <v>101</v>
      </c>
      <c r="G27" s="71">
        <v>1</v>
      </c>
      <c r="H27" s="71" t="s">
        <v>102</v>
      </c>
      <c r="I27" s="338" t="s">
        <v>103</v>
      </c>
      <c r="J27" s="432" t="s">
        <v>496</v>
      </c>
      <c r="K27" s="461">
        <v>25</v>
      </c>
      <c r="L27" s="457" t="s">
        <v>451</v>
      </c>
      <c r="M27" s="140"/>
      <c r="N27" s="573" t="s">
        <v>38</v>
      </c>
      <c r="O27" s="574"/>
      <c r="P27" s="574" t="s">
        <v>38</v>
      </c>
      <c r="Q27" s="430"/>
      <c r="R27" s="463" t="s">
        <v>497</v>
      </c>
      <c r="S27" s="140" t="s">
        <v>466</v>
      </c>
      <c r="T27" s="140"/>
      <c r="U27" s="140" t="s">
        <v>498</v>
      </c>
      <c r="V27" s="140"/>
      <c r="W27" s="39" t="s">
        <v>499</v>
      </c>
      <c r="X27" s="369" t="s">
        <v>500</v>
      </c>
      <c r="Y27" s="434" t="s">
        <v>206</v>
      </c>
      <c r="Z27" s="435" t="s">
        <v>206</v>
      </c>
      <c r="AA27" s="435" t="s">
        <v>206</v>
      </c>
      <c r="AB27" s="470"/>
      <c r="AC27" s="471"/>
      <c r="AD27" s="471"/>
      <c r="AE27" s="436" t="s">
        <v>206</v>
      </c>
      <c r="AF27" s="437" t="s">
        <v>206</v>
      </c>
      <c r="AG27" s="437" t="s">
        <v>206</v>
      </c>
      <c r="AH27" s="144"/>
      <c r="AI27" s="157"/>
      <c r="AJ27" s="157"/>
      <c r="AK27" s="140"/>
      <c r="AL27" s="140"/>
      <c r="AM27" s="140"/>
      <c r="AN27" s="140"/>
      <c r="AO27" s="140"/>
      <c r="AP27" s="140"/>
      <c r="AQ27" s="140"/>
      <c r="AR27" s="140"/>
      <c r="AS27" s="140"/>
      <c r="AT27" s="140"/>
      <c r="AU27" s="140"/>
    </row>
    <row r="28" spans="1:47" x14ac:dyDescent="0.35">
      <c r="A28" s="456"/>
      <c r="B28" s="102">
        <v>4</v>
      </c>
      <c r="C28" s="141">
        <v>4</v>
      </c>
      <c r="D28" s="467"/>
      <c r="E28" s="467" t="s">
        <v>371</v>
      </c>
      <c r="F28" s="61" t="s">
        <v>104</v>
      </c>
      <c r="G28" s="74">
        <v>1</v>
      </c>
      <c r="H28" s="61" t="s">
        <v>104</v>
      </c>
      <c r="I28" s="166" t="s">
        <v>105</v>
      </c>
      <c r="J28" s="460" t="s">
        <v>501</v>
      </c>
      <c r="K28" s="172">
        <v>25</v>
      </c>
      <c r="L28" s="438" t="s">
        <v>694</v>
      </c>
      <c r="M28" s="140"/>
      <c r="N28" s="609" t="s">
        <v>52</v>
      </c>
      <c r="O28" s="707"/>
      <c r="P28" s="707" t="s">
        <v>52</v>
      </c>
      <c r="Q28" s="441"/>
      <c r="R28" s="369" t="s">
        <v>85</v>
      </c>
      <c r="S28" s="39"/>
      <c r="T28" s="134"/>
      <c r="U28" s="131" t="s">
        <v>241</v>
      </c>
      <c r="V28" s="142" t="s">
        <v>490</v>
      </c>
      <c r="W28" s="140"/>
      <c r="X28" s="463"/>
      <c r="Y28" s="434"/>
      <c r="Z28" s="435"/>
      <c r="AA28" s="435"/>
      <c r="AB28" s="470"/>
      <c r="AC28" s="471"/>
      <c r="AD28" s="471"/>
      <c r="AE28" s="424"/>
      <c r="AF28" s="425"/>
      <c r="AG28" s="425"/>
      <c r="AH28" s="464"/>
      <c r="AI28" s="412"/>
      <c r="AJ28" s="414"/>
      <c r="AK28" s="140"/>
      <c r="AL28" s="140"/>
      <c r="AM28" s="140"/>
      <c r="AN28" s="140"/>
      <c r="AO28" s="140"/>
      <c r="AP28" s="140"/>
      <c r="AQ28" s="140"/>
      <c r="AR28" s="140"/>
      <c r="AS28" s="140"/>
      <c r="AT28" s="140"/>
      <c r="AU28" s="140"/>
    </row>
    <row r="29" spans="1:47" x14ac:dyDescent="0.35">
      <c r="A29" s="456"/>
      <c r="B29" s="102">
        <v>4</v>
      </c>
      <c r="C29" s="141">
        <v>4</v>
      </c>
      <c r="D29" s="467"/>
      <c r="E29" s="467" t="s">
        <v>371</v>
      </c>
      <c r="F29" s="63" t="s">
        <v>91</v>
      </c>
      <c r="G29" s="62">
        <v>2</v>
      </c>
      <c r="H29" s="62" t="s">
        <v>92</v>
      </c>
      <c r="I29" s="163" t="s">
        <v>93</v>
      </c>
      <c r="J29" s="316" t="s">
        <v>503</v>
      </c>
      <c r="K29" s="461"/>
      <c r="L29" s="163" t="s">
        <v>695</v>
      </c>
      <c r="M29" s="140"/>
      <c r="N29" s="183"/>
      <c r="O29" s="699" t="s">
        <v>52</v>
      </c>
      <c r="P29" s="39"/>
      <c r="Q29" s="94" t="s">
        <v>52</v>
      </c>
      <c r="R29" s="463"/>
      <c r="S29" s="140"/>
      <c r="T29" s="140"/>
      <c r="U29" s="39" t="s">
        <v>327</v>
      </c>
      <c r="V29" s="39" t="s">
        <v>327</v>
      </c>
      <c r="W29" s="140"/>
      <c r="X29" s="369" t="s">
        <v>504</v>
      </c>
      <c r="Y29" s="314"/>
      <c r="Z29" s="39"/>
      <c r="AA29" s="39"/>
      <c r="AB29" s="421" t="s">
        <v>207</v>
      </c>
      <c r="AC29" s="94" t="s">
        <v>207</v>
      </c>
      <c r="AD29" s="94" t="s">
        <v>207</v>
      </c>
      <c r="AE29" s="98"/>
      <c r="AF29" s="97"/>
      <c r="AG29" s="97"/>
      <c r="AH29" s="421" t="s">
        <v>207</v>
      </c>
      <c r="AI29" s="94" t="s">
        <v>207</v>
      </c>
      <c r="AJ29" s="94" t="s">
        <v>207</v>
      </c>
      <c r="AK29" s="140"/>
      <c r="AL29" s="140"/>
      <c r="AM29" s="140"/>
      <c r="AN29" s="140"/>
      <c r="AO29" s="140"/>
      <c r="AP29" s="140"/>
      <c r="AQ29" s="140"/>
      <c r="AR29" s="140"/>
      <c r="AS29" s="140"/>
      <c r="AT29" s="140"/>
      <c r="AU29" s="140"/>
    </row>
    <row r="30" spans="1:47" x14ac:dyDescent="0.35">
      <c r="A30" s="456"/>
      <c r="B30" s="102">
        <v>4</v>
      </c>
      <c r="C30" s="141">
        <v>4</v>
      </c>
      <c r="D30" s="467"/>
      <c r="E30" s="494" t="s">
        <v>505</v>
      </c>
      <c r="F30" s="63" t="s">
        <v>94</v>
      </c>
      <c r="G30" s="62">
        <v>1</v>
      </c>
      <c r="H30" s="62" t="s">
        <v>95</v>
      </c>
      <c r="I30" s="163" t="s">
        <v>96</v>
      </c>
      <c r="J30" s="316" t="s">
        <v>506</v>
      </c>
      <c r="K30" s="461"/>
      <c r="L30" s="163" t="s">
        <v>695</v>
      </c>
      <c r="M30" s="140"/>
      <c r="N30" s="183"/>
      <c r="O30" s="699" t="s">
        <v>52</v>
      </c>
      <c r="P30" s="39"/>
      <c r="Q30" s="94" t="s">
        <v>52</v>
      </c>
      <c r="R30" s="463"/>
      <c r="S30" s="140"/>
      <c r="T30" s="104"/>
      <c r="U30" s="39" t="s">
        <v>327</v>
      </c>
      <c r="V30" s="39" t="s">
        <v>327</v>
      </c>
      <c r="W30" s="104"/>
      <c r="X30" s="369" t="s">
        <v>504</v>
      </c>
      <c r="Y30" s="314"/>
      <c r="Z30" s="39"/>
      <c r="AA30" s="39"/>
      <c r="AB30" s="421" t="s">
        <v>207</v>
      </c>
      <c r="AC30" s="94" t="s">
        <v>207</v>
      </c>
      <c r="AD30" s="94" t="s">
        <v>207</v>
      </c>
      <c r="AE30" s="98"/>
      <c r="AF30" s="97"/>
      <c r="AG30" s="97"/>
      <c r="AH30" s="421" t="s">
        <v>207</v>
      </c>
      <c r="AI30" s="94" t="s">
        <v>207</v>
      </c>
      <c r="AJ30" s="94" t="s">
        <v>207</v>
      </c>
      <c r="AK30" s="140"/>
      <c r="AL30" s="140"/>
      <c r="AM30" s="140"/>
      <c r="AN30" s="140"/>
      <c r="AO30" s="140"/>
      <c r="AP30" s="140"/>
      <c r="AQ30" s="140"/>
      <c r="AR30" s="140"/>
      <c r="AS30" s="140"/>
      <c r="AT30" s="140"/>
      <c r="AU30" s="140"/>
    </row>
    <row r="31" spans="1:47" x14ac:dyDescent="0.35">
      <c r="A31" s="456"/>
      <c r="B31" s="102">
        <v>4</v>
      </c>
      <c r="C31" s="141">
        <v>4</v>
      </c>
      <c r="D31" s="467"/>
      <c r="E31" s="497">
        <v>2026</v>
      </c>
      <c r="F31" s="63" t="s">
        <v>110</v>
      </c>
      <c r="G31" s="62">
        <v>1</v>
      </c>
      <c r="H31" s="62" t="s">
        <v>111</v>
      </c>
      <c r="I31" s="520" t="s">
        <v>112</v>
      </c>
      <c r="J31" s="586" t="s">
        <v>507</v>
      </c>
      <c r="K31" s="461"/>
      <c r="L31" s="163" t="s">
        <v>508</v>
      </c>
      <c r="M31" s="140"/>
      <c r="N31" s="183"/>
      <c r="O31" s="699" t="s">
        <v>52</v>
      </c>
      <c r="P31" s="39"/>
      <c r="Q31" s="94" t="s">
        <v>52</v>
      </c>
      <c r="R31" s="463"/>
      <c r="S31" s="140"/>
      <c r="T31" s="140"/>
      <c r="U31" s="142" t="s">
        <v>509</v>
      </c>
      <c r="V31" s="39" t="s">
        <v>327</v>
      </c>
      <c r="W31" s="142" t="s">
        <v>510</v>
      </c>
      <c r="X31" s="369" t="s">
        <v>511</v>
      </c>
      <c r="Y31" s="314"/>
      <c r="Z31" s="39"/>
      <c r="AA31" s="39"/>
      <c r="AB31" s="421" t="s">
        <v>207</v>
      </c>
      <c r="AC31" s="94" t="s">
        <v>207</v>
      </c>
      <c r="AD31" s="94" t="s">
        <v>207</v>
      </c>
      <c r="AE31" s="98"/>
      <c r="AF31" s="97"/>
      <c r="AG31" s="97"/>
      <c r="AH31" s="421" t="s">
        <v>207</v>
      </c>
      <c r="AI31" s="94" t="s">
        <v>207</v>
      </c>
      <c r="AJ31" s="94" t="s">
        <v>207</v>
      </c>
      <c r="AK31" s="140"/>
      <c r="AL31" s="140"/>
      <c r="AM31" s="140"/>
      <c r="AN31" s="140"/>
      <c r="AO31" s="140"/>
      <c r="AP31" s="140"/>
      <c r="AQ31" s="140"/>
      <c r="AR31" s="140"/>
      <c r="AS31" s="140"/>
      <c r="AT31" s="140"/>
      <c r="AU31" s="140"/>
    </row>
    <row r="32" spans="1:47" x14ac:dyDescent="0.35">
      <c r="A32" s="456"/>
      <c r="B32" s="102">
        <v>5</v>
      </c>
      <c r="C32" s="141" t="s">
        <v>451</v>
      </c>
      <c r="D32" s="467"/>
      <c r="E32" s="467"/>
      <c r="F32" s="63" t="s">
        <v>106</v>
      </c>
      <c r="G32" s="62">
        <v>1</v>
      </c>
      <c r="H32" s="62" t="s">
        <v>107</v>
      </c>
      <c r="I32" s="509" t="s">
        <v>108</v>
      </c>
      <c r="J32" s="510" t="s">
        <v>512</v>
      </c>
      <c r="K32" s="461"/>
      <c r="L32" s="163" t="s">
        <v>696</v>
      </c>
      <c r="M32" s="140"/>
      <c r="N32" s="708" t="s">
        <v>52</v>
      </c>
      <c r="O32" s="710" t="s">
        <v>38</v>
      </c>
      <c r="P32" s="709" t="s">
        <v>52</v>
      </c>
      <c r="Q32" s="710" t="s">
        <v>38</v>
      </c>
      <c r="R32" s="683" t="s">
        <v>109</v>
      </c>
      <c r="S32" s="140"/>
      <c r="T32" s="140"/>
      <c r="U32" s="39" t="s">
        <v>327</v>
      </c>
      <c r="V32" s="39" t="s">
        <v>327</v>
      </c>
      <c r="W32" s="140"/>
      <c r="X32" s="369" t="s">
        <v>513</v>
      </c>
      <c r="Y32" s="314"/>
      <c r="Z32" s="39"/>
      <c r="AA32" s="39"/>
      <c r="AB32" s="421" t="s">
        <v>207</v>
      </c>
      <c r="AC32" s="94" t="s">
        <v>207</v>
      </c>
      <c r="AD32" s="94" t="s">
        <v>207</v>
      </c>
      <c r="AE32" s="98"/>
      <c r="AF32" s="97"/>
      <c r="AG32" s="97"/>
      <c r="AH32" s="421" t="s">
        <v>207</v>
      </c>
      <c r="AI32" s="94" t="s">
        <v>207</v>
      </c>
      <c r="AJ32" s="94" t="s">
        <v>207</v>
      </c>
      <c r="AK32" s="140"/>
      <c r="AL32" s="140"/>
      <c r="AM32" s="140"/>
      <c r="AN32" s="140"/>
      <c r="AO32" s="140"/>
      <c r="AP32" s="140"/>
      <c r="AQ32" s="140"/>
      <c r="AR32" s="140"/>
      <c r="AS32" s="140"/>
      <c r="AT32" s="140"/>
      <c r="AU32" s="140"/>
    </row>
    <row r="33" spans="1:47" x14ac:dyDescent="0.35">
      <c r="A33" s="456"/>
      <c r="B33" s="102"/>
      <c r="C33" s="141"/>
      <c r="D33" s="467"/>
      <c r="E33" s="467"/>
      <c r="F33" s="70" t="s">
        <v>126</v>
      </c>
      <c r="G33" s="71">
        <v>1</v>
      </c>
      <c r="H33" s="71" t="s">
        <v>127</v>
      </c>
      <c r="I33" s="338" t="s">
        <v>128</v>
      </c>
      <c r="J33" s="432" t="s">
        <v>514</v>
      </c>
      <c r="K33" s="461">
        <v>25</v>
      </c>
      <c r="L33" s="163"/>
      <c r="M33" s="140"/>
      <c r="N33" s="573"/>
      <c r="O33" s="574" t="s">
        <v>38</v>
      </c>
      <c r="P33" s="574"/>
      <c r="Q33" s="712" t="s">
        <v>38</v>
      </c>
      <c r="R33" s="463"/>
      <c r="S33" s="140"/>
      <c r="T33" s="140"/>
      <c r="U33" s="39"/>
      <c r="V33" s="39"/>
      <c r="W33" s="140"/>
      <c r="X33" s="369"/>
      <c r="Y33" s="314"/>
      <c r="Z33" s="39"/>
      <c r="AA33" s="39"/>
      <c r="AB33" s="421"/>
      <c r="AC33" s="94"/>
      <c r="AD33" s="94"/>
      <c r="AE33" s="98"/>
      <c r="AF33" s="97"/>
      <c r="AG33" s="97"/>
      <c r="AH33" s="421"/>
      <c r="AI33" s="94"/>
      <c r="AJ33" s="94"/>
      <c r="AK33" s="140"/>
      <c r="AL33" s="140"/>
      <c r="AM33" s="140"/>
      <c r="AN33" s="140"/>
      <c r="AO33" s="140"/>
      <c r="AP33" s="140"/>
      <c r="AQ33" s="140"/>
      <c r="AR33" s="140"/>
      <c r="AS33" s="140"/>
      <c r="AT33" s="140"/>
      <c r="AU33" s="140"/>
    </row>
    <row r="34" spans="1:47" x14ac:dyDescent="0.35">
      <c r="A34" s="456"/>
      <c r="B34" s="102"/>
      <c r="C34" s="128">
        <v>3</v>
      </c>
      <c r="D34" s="176">
        <v>2</v>
      </c>
      <c r="E34" s="176">
        <v>2026</v>
      </c>
      <c r="F34" s="668" t="s">
        <v>295</v>
      </c>
      <c r="G34" s="669">
        <v>1</v>
      </c>
      <c r="H34" s="670"/>
      <c r="I34" s="671" t="s">
        <v>128</v>
      </c>
      <c r="J34" s="432" t="s">
        <v>514</v>
      </c>
      <c r="K34" s="461">
        <v>25</v>
      </c>
      <c r="L34" s="457" t="s">
        <v>451</v>
      </c>
      <c r="M34" s="140"/>
      <c r="N34" s="573"/>
      <c r="O34" s="574" t="s">
        <v>38</v>
      </c>
      <c r="P34" s="574"/>
      <c r="Q34" s="712" t="s">
        <v>38</v>
      </c>
      <c r="R34" s="463"/>
      <c r="S34" s="140"/>
      <c r="T34" s="140"/>
      <c r="U34" s="140" t="s">
        <v>516</v>
      </c>
      <c r="V34" s="140"/>
      <c r="W34" s="140"/>
      <c r="X34" s="369" t="s">
        <v>238</v>
      </c>
      <c r="Y34" s="434" t="s">
        <v>206</v>
      </c>
      <c r="Z34" s="435" t="s">
        <v>206</v>
      </c>
      <c r="AA34" s="435" t="s">
        <v>206</v>
      </c>
      <c r="AB34" s="470"/>
      <c r="AC34" s="471"/>
      <c r="AD34" s="471"/>
      <c r="AE34" s="444" t="s">
        <v>206</v>
      </c>
      <c r="AF34" s="437" t="s">
        <v>206</v>
      </c>
      <c r="AG34" s="437" t="s">
        <v>206</v>
      </c>
      <c r="AH34" s="144"/>
      <c r="AI34" s="157"/>
      <c r="AJ34" s="157"/>
      <c r="AK34" s="140"/>
      <c r="AL34" s="140"/>
      <c r="AM34" s="140"/>
      <c r="AN34" s="140"/>
      <c r="AO34" s="140"/>
      <c r="AP34" s="140"/>
      <c r="AQ34" s="140"/>
      <c r="AR34" s="140"/>
      <c r="AS34" s="140"/>
      <c r="AT34" s="140"/>
      <c r="AU34" s="140"/>
    </row>
    <row r="35" spans="1:47" x14ac:dyDescent="0.35">
      <c r="A35" s="456"/>
      <c r="B35" s="102">
        <v>5</v>
      </c>
      <c r="C35" s="141" t="s">
        <v>451</v>
      </c>
      <c r="D35" s="467"/>
      <c r="E35" s="467"/>
      <c r="F35" s="668" t="s">
        <v>303</v>
      </c>
      <c r="G35" s="669">
        <v>1</v>
      </c>
      <c r="H35" s="670"/>
      <c r="I35" s="671" t="s">
        <v>128</v>
      </c>
      <c r="J35" s="432" t="s">
        <v>514</v>
      </c>
      <c r="K35" s="461">
        <v>25</v>
      </c>
      <c r="L35" s="457" t="s">
        <v>451</v>
      </c>
      <c r="M35" s="39"/>
      <c r="N35" s="573"/>
      <c r="O35" s="574" t="s">
        <v>38</v>
      </c>
      <c r="P35" s="574"/>
      <c r="Q35" s="712" t="s">
        <v>38</v>
      </c>
      <c r="R35" s="369"/>
      <c r="S35" s="140" t="s">
        <v>466</v>
      </c>
      <c r="T35" s="39"/>
      <c r="U35" s="140"/>
      <c r="V35" s="39"/>
      <c r="W35" s="39"/>
      <c r="X35" s="369"/>
      <c r="Y35" s="434"/>
      <c r="Z35" s="435"/>
      <c r="AA35" s="435"/>
      <c r="AB35" s="470"/>
      <c r="AC35" s="471"/>
      <c r="AD35" s="471"/>
      <c r="AE35" s="434"/>
      <c r="AF35" s="435"/>
      <c r="AG35" s="435"/>
      <c r="AH35" s="144"/>
      <c r="AI35" s="157"/>
      <c r="AJ35" s="157"/>
      <c r="AK35" s="104"/>
      <c r="AL35" s="104"/>
      <c r="AM35" s="140"/>
      <c r="AN35" s="140"/>
      <c r="AO35" s="140"/>
      <c r="AP35" s="140"/>
      <c r="AQ35" s="140"/>
      <c r="AR35" s="140"/>
      <c r="AS35" s="140"/>
      <c r="AT35" s="140"/>
      <c r="AU35" s="140"/>
    </row>
    <row r="36" spans="1:47" x14ac:dyDescent="0.35">
      <c r="A36" s="456"/>
      <c r="B36" s="102"/>
      <c r="C36" s="128">
        <v>3</v>
      </c>
      <c r="D36" s="176">
        <v>2</v>
      </c>
      <c r="E36" s="176">
        <v>2026</v>
      </c>
      <c r="F36" s="61" t="s">
        <v>129</v>
      </c>
      <c r="G36" s="74">
        <v>1</v>
      </c>
      <c r="H36" s="61" t="s">
        <v>129</v>
      </c>
      <c r="I36" s="166" t="s">
        <v>130</v>
      </c>
      <c r="J36" s="460" t="s">
        <v>517</v>
      </c>
      <c r="K36" s="172"/>
      <c r="L36" s="166" t="s">
        <v>518</v>
      </c>
      <c r="M36" s="140"/>
      <c r="N36" s="713"/>
      <c r="O36" s="703" t="s">
        <v>52</v>
      </c>
      <c r="P36" s="703"/>
      <c r="Q36" s="703" t="s">
        <v>52</v>
      </c>
      <c r="R36" s="463" t="s">
        <v>117</v>
      </c>
      <c r="S36" s="140"/>
      <c r="T36" s="131"/>
      <c r="U36" s="131" t="s">
        <v>519</v>
      </c>
      <c r="V36" s="142" t="s">
        <v>490</v>
      </c>
      <c r="W36" s="39"/>
      <c r="X36" s="463"/>
      <c r="Y36" s="420"/>
      <c r="Z36" s="94"/>
      <c r="AA36" s="94"/>
      <c r="AB36" s="462"/>
      <c r="AC36" s="39"/>
      <c r="AD36" s="39"/>
      <c r="AE36" s="425"/>
      <c r="AF36" s="425"/>
      <c r="AG36" s="425"/>
      <c r="AH36" s="464"/>
      <c r="AI36" s="412"/>
      <c r="AJ36" s="414"/>
      <c r="AK36" s="140"/>
      <c r="AL36" s="140"/>
      <c r="AM36" s="140"/>
      <c r="AN36" s="140"/>
      <c r="AO36" s="140"/>
      <c r="AP36" s="140"/>
      <c r="AQ36" s="140"/>
      <c r="AR36" s="140"/>
      <c r="AS36" s="140"/>
      <c r="AT36" s="140"/>
      <c r="AU36" s="140"/>
    </row>
    <row r="37" spans="1:47" x14ac:dyDescent="0.35">
      <c r="A37" s="456"/>
      <c r="B37" s="102">
        <v>5</v>
      </c>
      <c r="C37" s="97">
        <v>5</v>
      </c>
      <c r="D37" s="159">
        <v>3</v>
      </c>
      <c r="E37" s="494" t="s">
        <v>505</v>
      </c>
      <c r="F37" s="70" t="s">
        <v>113</v>
      </c>
      <c r="G37" s="71">
        <v>1</v>
      </c>
      <c r="H37" s="71" t="s">
        <v>114</v>
      </c>
      <c r="I37" s="338" t="s">
        <v>115</v>
      </c>
      <c r="J37" s="432" t="s">
        <v>520</v>
      </c>
      <c r="K37" s="461">
        <v>25</v>
      </c>
      <c r="L37" s="457" t="s">
        <v>451</v>
      </c>
      <c r="M37" s="140"/>
      <c r="N37" s="428"/>
      <c r="O37" s="412"/>
      <c r="P37" s="412"/>
      <c r="Q37" s="430"/>
      <c r="R37" s="369"/>
      <c r="S37" s="39"/>
      <c r="T37" s="140"/>
      <c r="U37" s="140" t="s">
        <v>521</v>
      </c>
      <c r="V37" s="140"/>
      <c r="W37" s="140"/>
      <c r="X37" s="369" t="s">
        <v>522</v>
      </c>
      <c r="Y37" s="420" t="s">
        <v>206</v>
      </c>
      <c r="Z37" s="94" t="s">
        <v>206</v>
      </c>
      <c r="AA37" s="94" t="s">
        <v>206</v>
      </c>
      <c r="AB37" s="462"/>
      <c r="AC37" s="39"/>
      <c r="AD37" s="39"/>
      <c r="AE37" s="409" t="s">
        <v>206</v>
      </c>
      <c r="AF37" s="138" t="s">
        <v>206</v>
      </c>
      <c r="AG37" s="138" t="s">
        <v>206</v>
      </c>
      <c r="AH37" s="99"/>
      <c r="AI37" s="97"/>
      <c r="AJ37" s="97"/>
      <c r="AK37" s="140"/>
      <c r="AL37" s="140"/>
      <c r="AM37" s="140"/>
      <c r="AN37" s="140"/>
      <c r="AO37" s="140"/>
      <c r="AP37" s="140"/>
      <c r="AQ37" s="140"/>
      <c r="AR37" s="140"/>
      <c r="AS37" s="140"/>
      <c r="AT37" s="140"/>
      <c r="AU37" s="140"/>
    </row>
    <row r="38" spans="1:47" x14ac:dyDescent="0.35">
      <c r="A38" s="456"/>
      <c r="B38" s="102">
        <v>5</v>
      </c>
      <c r="C38" s="511">
        <v>6</v>
      </c>
      <c r="D38" s="497">
        <v>3</v>
      </c>
      <c r="E38" s="497">
        <v>2026</v>
      </c>
      <c r="F38" s="61" t="s">
        <v>116</v>
      </c>
      <c r="G38" s="74">
        <v>1</v>
      </c>
      <c r="H38" s="61" t="s">
        <v>116</v>
      </c>
      <c r="I38" s="166" t="s">
        <v>115</v>
      </c>
      <c r="J38" s="460" t="s">
        <v>520</v>
      </c>
      <c r="K38" s="172"/>
      <c r="L38" s="711" t="s">
        <v>697</v>
      </c>
      <c r="M38" s="140"/>
      <c r="N38" s="182" t="s">
        <v>52</v>
      </c>
      <c r="O38" s="128"/>
      <c r="P38" s="128" t="s">
        <v>52</v>
      </c>
      <c r="Q38" s="39"/>
      <c r="R38" s="463" t="s">
        <v>117</v>
      </c>
      <c r="S38" s="140"/>
      <c r="T38" s="39"/>
      <c r="U38" s="131" t="s">
        <v>523</v>
      </c>
      <c r="V38" s="140" t="s">
        <v>329</v>
      </c>
      <c r="W38" s="292" t="s">
        <v>524</v>
      </c>
      <c r="X38" s="463"/>
      <c r="Y38" s="420"/>
      <c r="Z38" s="94"/>
      <c r="AA38" s="94"/>
      <c r="AB38" s="462"/>
      <c r="AC38" s="39"/>
      <c r="AD38" s="39"/>
      <c r="AE38" s="425"/>
      <c r="AF38" s="425"/>
      <c r="AG38" s="425"/>
      <c r="AH38" s="464"/>
      <c r="AI38" s="412"/>
      <c r="AJ38" s="414"/>
      <c r="AK38" s="140"/>
      <c r="AL38" s="140"/>
      <c r="AM38" s="140"/>
      <c r="AN38" s="140"/>
      <c r="AO38" s="140"/>
      <c r="AP38" s="140"/>
      <c r="AQ38" s="140"/>
      <c r="AR38" s="140"/>
      <c r="AS38" s="140"/>
      <c r="AT38" s="140"/>
      <c r="AU38" s="140"/>
    </row>
    <row r="39" spans="1:47" x14ac:dyDescent="0.35">
      <c r="A39" s="456"/>
      <c r="B39" s="102">
        <v>6</v>
      </c>
      <c r="C39" s="141" t="s">
        <v>451</v>
      </c>
      <c r="D39" s="467"/>
      <c r="E39" s="467"/>
      <c r="F39" s="113" t="s">
        <v>256</v>
      </c>
      <c r="G39" s="127">
        <v>1</v>
      </c>
      <c r="H39" s="423"/>
      <c r="I39" s="164" t="s">
        <v>120</v>
      </c>
      <c r="J39" s="423" t="s">
        <v>525</v>
      </c>
      <c r="K39" s="461">
        <v>25</v>
      </c>
      <c r="L39" s="689" t="s">
        <v>698</v>
      </c>
      <c r="M39" s="140"/>
      <c r="N39" s="590" t="s">
        <v>52</v>
      </c>
      <c r="O39" s="135"/>
      <c r="P39" s="135" t="s">
        <v>52</v>
      </c>
      <c r="Q39" s="135"/>
      <c r="R39" s="463"/>
      <c r="S39" s="140"/>
      <c r="T39" s="39"/>
      <c r="U39" s="140"/>
      <c r="V39" s="39" t="s">
        <v>473</v>
      </c>
      <c r="W39" s="39" t="s">
        <v>527</v>
      </c>
      <c r="X39" s="369" t="s">
        <v>528</v>
      </c>
      <c r="Y39" s="420" t="s">
        <v>206</v>
      </c>
      <c r="Z39" s="94" t="s">
        <v>451</v>
      </c>
      <c r="AA39" s="94" t="s">
        <v>206</v>
      </c>
      <c r="AB39" s="421" t="s">
        <v>207</v>
      </c>
      <c r="AC39" s="94" t="s">
        <v>451</v>
      </c>
      <c r="AD39" s="94" t="s">
        <v>207</v>
      </c>
      <c r="AE39" s="420" t="s">
        <v>206</v>
      </c>
      <c r="AF39" s="94" t="s">
        <v>451</v>
      </c>
      <c r="AG39" s="94" t="s">
        <v>206</v>
      </c>
      <c r="AH39" s="421" t="s">
        <v>207</v>
      </c>
      <c r="AI39" s="94" t="s">
        <v>451</v>
      </c>
      <c r="AJ39" s="94" t="s">
        <v>207</v>
      </c>
      <c r="AK39" s="140"/>
      <c r="AL39" s="140"/>
      <c r="AM39" s="140"/>
      <c r="AN39" s="140"/>
      <c r="AO39" s="140"/>
      <c r="AP39" s="140"/>
      <c r="AQ39" s="140"/>
      <c r="AR39" s="140"/>
      <c r="AS39" s="140"/>
      <c r="AT39" s="140"/>
      <c r="AU39" s="140"/>
    </row>
    <row r="40" spans="1:47" x14ac:dyDescent="0.35">
      <c r="A40" s="456"/>
      <c r="B40" s="102"/>
      <c r="C40" s="128">
        <v>3</v>
      </c>
      <c r="D40" s="176">
        <v>2</v>
      </c>
      <c r="E40" s="176">
        <v>2026</v>
      </c>
      <c r="F40" s="63" t="s">
        <v>135</v>
      </c>
      <c r="G40" s="62">
        <v>1</v>
      </c>
      <c r="H40" s="62" t="s">
        <v>136</v>
      </c>
      <c r="I40" s="509" t="s">
        <v>137</v>
      </c>
      <c r="J40" s="510" t="s">
        <v>529</v>
      </c>
      <c r="K40" s="461">
        <v>25</v>
      </c>
      <c r="L40" s="447" t="s">
        <v>530</v>
      </c>
      <c r="M40" s="140"/>
      <c r="N40" s="716" t="s">
        <v>38</v>
      </c>
      <c r="O40" s="709" t="s">
        <v>52</v>
      </c>
      <c r="P40" s="709" t="s">
        <v>38</v>
      </c>
      <c r="Q40" s="710" t="s">
        <v>52</v>
      </c>
      <c r="R40" s="715" t="s">
        <v>138</v>
      </c>
      <c r="S40" s="140"/>
      <c r="T40" s="137"/>
      <c r="U40" s="140"/>
      <c r="V40" s="142" t="s">
        <v>532</v>
      </c>
      <c r="W40" s="142" t="s">
        <v>533</v>
      </c>
      <c r="X40" s="369" t="s">
        <v>534</v>
      </c>
      <c r="Y40" s="420" t="s">
        <v>206</v>
      </c>
      <c r="Z40" s="94" t="s">
        <v>206</v>
      </c>
      <c r="AA40" s="94" t="s">
        <v>206</v>
      </c>
      <c r="AB40" s="462"/>
      <c r="AC40" s="39"/>
      <c r="AD40" s="39"/>
      <c r="AE40" s="445" t="s">
        <v>206</v>
      </c>
      <c r="AF40" s="133" t="s">
        <v>206</v>
      </c>
      <c r="AG40" s="133" t="s">
        <v>206</v>
      </c>
      <c r="AH40" s="99"/>
      <c r="AI40" s="97"/>
      <c r="AJ40" s="97"/>
      <c r="AK40" s="140"/>
      <c r="AL40" s="140"/>
      <c r="AM40" s="140"/>
      <c r="AN40" s="140"/>
      <c r="AO40" s="140"/>
      <c r="AP40" s="140"/>
      <c r="AQ40" s="140"/>
      <c r="AR40" s="140"/>
      <c r="AS40" s="140"/>
      <c r="AT40" s="140"/>
      <c r="AU40" s="140"/>
    </row>
    <row r="41" spans="1:47" x14ac:dyDescent="0.35">
      <c r="A41" s="456"/>
      <c r="B41" s="102">
        <v>6</v>
      </c>
      <c r="C41" s="97">
        <v>6</v>
      </c>
      <c r="D41" s="159">
        <v>3</v>
      </c>
      <c r="E41" s="494" t="s">
        <v>505</v>
      </c>
      <c r="F41" s="70" t="s">
        <v>121</v>
      </c>
      <c r="G41" s="71">
        <v>1</v>
      </c>
      <c r="H41" s="71" t="s">
        <v>122</v>
      </c>
      <c r="I41" s="338" t="s">
        <v>123</v>
      </c>
      <c r="J41" s="432" t="s">
        <v>535</v>
      </c>
      <c r="K41" s="461">
        <v>25</v>
      </c>
      <c r="L41" s="457" t="s">
        <v>451</v>
      </c>
      <c r="M41" s="140"/>
      <c r="N41" s="428"/>
      <c r="O41" s="425"/>
      <c r="P41" s="425"/>
      <c r="Q41" s="412"/>
      <c r="R41" s="369"/>
      <c r="S41" s="39"/>
      <c r="T41" s="136"/>
      <c r="U41" s="140" t="s">
        <v>536</v>
      </c>
      <c r="V41" s="140"/>
      <c r="W41" s="140"/>
      <c r="X41" s="369" t="s">
        <v>231</v>
      </c>
      <c r="Y41" s="314"/>
      <c r="Z41" s="39"/>
      <c r="AA41" s="39"/>
      <c r="AB41" s="421" t="s">
        <v>207</v>
      </c>
      <c r="AC41" s="94" t="s">
        <v>207</v>
      </c>
      <c r="AD41" s="94" t="s">
        <v>207</v>
      </c>
      <c r="AE41" s="98"/>
      <c r="AF41" s="97"/>
      <c r="AG41" s="97"/>
      <c r="AH41" s="410" t="s">
        <v>207</v>
      </c>
      <c r="AI41" s="138" t="s">
        <v>207</v>
      </c>
      <c r="AJ41" s="138" t="s">
        <v>207</v>
      </c>
      <c r="AK41" s="140"/>
      <c r="AL41" s="140"/>
      <c r="AM41" s="140"/>
      <c r="AN41" s="140"/>
      <c r="AO41" s="140"/>
      <c r="AP41" s="140"/>
      <c r="AQ41" s="140"/>
      <c r="AR41" s="140"/>
      <c r="AS41" s="140"/>
      <c r="AT41" s="140"/>
      <c r="AU41" s="140"/>
    </row>
    <row r="42" spans="1:47" ht="23" x14ac:dyDescent="0.35">
      <c r="A42" s="476"/>
      <c r="B42" s="102">
        <v>6</v>
      </c>
      <c r="C42" s="140"/>
      <c r="D42" s="457"/>
      <c r="E42" s="467"/>
      <c r="F42" s="61" t="s">
        <v>124</v>
      </c>
      <c r="G42" s="74">
        <v>1</v>
      </c>
      <c r="H42" s="61" t="s">
        <v>124</v>
      </c>
      <c r="I42" s="166" t="s">
        <v>699</v>
      </c>
      <c r="J42" s="460" t="s">
        <v>537</v>
      </c>
      <c r="K42" s="172"/>
      <c r="L42" s="690" t="s">
        <v>700</v>
      </c>
      <c r="M42" s="140"/>
      <c r="N42" s="182" t="s">
        <v>52</v>
      </c>
      <c r="O42" s="128"/>
      <c r="P42" s="128" t="s">
        <v>52</v>
      </c>
      <c r="Q42" s="39"/>
      <c r="R42" s="463" t="s">
        <v>117</v>
      </c>
      <c r="S42" s="140"/>
      <c r="T42" s="140"/>
      <c r="U42" s="131" t="s">
        <v>539</v>
      </c>
      <c r="V42" s="142" t="s">
        <v>490</v>
      </c>
      <c r="W42" s="140"/>
      <c r="X42" s="463"/>
      <c r="Y42" s="314"/>
      <c r="Z42" s="39"/>
      <c r="AA42" s="39"/>
      <c r="AB42" s="421"/>
      <c r="AC42" s="94"/>
      <c r="AD42" s="94"/>
      <c r="AE42" s="446"/>
      <c r="AF42" s="446"/>
      <c r="AG42" s="446"/>
      <c r="AH42" s="464"/>
      <c r="AI42" s="412"/>
      <c r="AJ42" s="414"/>
      <c r="AK42" s="140"/>
      <c r="AL42" s="140"/>
      <c r="AM42" s="140"/>
      <c r="AN42" s="140"/>
      <c r="AO42" s="140"/>
      <c r="AP42" s="140"/>
      <c r="AQ42" s="140"/>
      <c r="AR42" s="140"/>
      <c r="AS42" s="140"/>
      <c r="AT42" s="140"/>
      <c r="AU42" s="140"/>
    </row>
    <row r="43" spans="1:47" x14ac:dyDescent="0.35">
      <c r="A43" s="456"/>
      <c r="B43" s="102"/>
      <c r="C43" s="133">
        <v>5</v>
      </c>
      <c r="D43" s="180">
        <v>3</v>
      </c>
      <c r="E43" s="500">
        <v>2026</v>
      </c>
      <c r="F43" s="63" t="s">
        <v>142</v>
      </c>
      <c r="G43" s="62">
        <v>1</v>
      </c>
      <c r="H43" s="62" t="s">
        <v>143</v>
      </c>
      <c r="I43" s="520" t="s">
        <v>144</v>
      </c>
      <c r="J43" s="586" t="s">
        <v>540</v>
      </c>
      <c r="K43" s="461">
        <v>25</v>
      </c>
      <c r="L43" s="691" t="s">
        <v>541</v>
      </c>
      <c r="M43" s="140" t="s">
        <v>701</v>
      </c>
      <c r="N43" s="183"/>
      <c r="O43" s="699" t="s">
        <v>52</v>
      </c>
      <c r="P43" s="39"/>
      <c r="Q43" s="94" t="s">
        <v>52</v>
      </c>
      <c r="R43" s="463"/>
      <c r="S43" s="140"/>
      <c r="T43" s="140"/>
      <c r="U43" s="140"/>
      <c r="V43" s="39" t="s">
        <v>473</v>
      </c>
      <c r="W43" s="142" t="s">
        <v>542</v>
      </c>
      <c r="X43" s="369" t="s">
        <v>543</v>
      </c>
      <c r="Y43" s="314"/>
      <c r="Z43" s="39"/>
      <c r="AA43" s="39"/>
      <c r="AB43" s="421" t="s">
        <v>207</v>
      </c>
      <c r="AC43" s="94" t="s">
        <v>207</v>
      </c>
      <c r="AD43" s="94" t="s">
        <v>207</v>
      </c>
      <c r="AE43" s="98"/>
      <c r="AF43" s="97"/>
      <c r="AG43" s="97"/>
      <c r="AH43" s="421" t="s">
        <v>207</v>
      </c>
      <c r="AI43" s="94" t="s">
        <v>207</v>
      </c>
      <c r="AJ43" s="94" t="s">
        <v>207</v>
      </c>
      <c r="AK43" s="140"/>
      <c r="AL43" s="140"/>
      <c r="AM43" s="140"/>
      <c r="AN43" s="140"/>
      <c r="AO43" s="140"/>
      <c r="AP43" s="140"/>
      <c r="AQ43" s="140"/>
      <c r="AR43" s="140"/>
      <c r="AS43" s="140"/>
      <c r="AT43" s="140"/>
      <c r="AU43" s="140"/>
    </row>
    <row r="44" spans="1:47" x14ac:dyDescent="0.35">
      <c r="A44" s="456"/>
      <c r="B44" s="102">
        <v>7</v>
      </c>
      <c r="C44" s="97">
        <v>7</v>
      </c>
      <c r="D44" s="159">
        <v>4</v>
      </c>
      <c r="E44" s="494" t="s">
        <v>505</v>
      </c>
      <c r="F44" s="75" t="s">
        <v>131</v>
      </c>
      <c r="G44" s="76">
        <v>1</v>
      </c>
      <c r="H44" s="76" t="s">
        <v>132</v>
      </c>
      <c r="I44" s="438" t="s">
        <v>133</v>
      </c>
      <c r="J44" s="134" t="s">
        <v>544</v>
      </c>
      <c r="K44" s="477">
        <v>25</v>
      </c>
      <c r="L44" s="447"/>
      <c r="M44" s="140"/>
      <c r="N44" s="695" t="s">
        <v>52</v>
      </c>
      <c r="O44" s="699"/>
      <c r="P44" s="699" t="s">
        <v>52</v>
      </c>
      <c r="Q44" s="699"/>
      <c r="R44" s="463"/>
      <c r="S44" s="140"/>
      <c r="T44" s="140"/>
      <c r="U44" s="142" t="s">
        <v>545</v>
      </c>
      <c r="V44" s="140"/>
      <c r="W44" s="140"/>
      <c r="X44" s="369" t="s">
        <v>546</v>
      </c>
      <c r="Y44" s="478"/>
      <c r="Z44" s="471"/>
      <c r="AA44" s="471"/>
      <c r="AB44" s="448" t="s">
        <v>207</v>
      </c>
      <c r="AC44" s="435" t="s">
        <v>207</v>
      </c>
      <c r="AD44" s="435" t="s">
        <v>207</v>
      </c>
      <c r="AE44" s="143"/>
      <c r="AF44" s="157"/>
      <c r="AG44" s="157"/>
      <c r="AH44" s="449" t="s">
        <v>207</v>
      </c>
      <c r="AI44" s="450" t="s">
        <v>207</v>
      </c>
      <c r="AJ44" s="450" t="s">
        <v>207</v>
      </c>
      <c r="AK44" s="140"/>
      <c r="AL44" s="140"/>
      <c r="AM44" s="140"/>
      <c r="AN44" s="140"/>
      <c r="AO44" s="140"/>
      <c r="AP44" s="140"/>
      <c r="AQ44" s="140"/>
      <c r="AR44" s="140"/>
      <c r="AS44" s="140"/>
      <c r="AT44" s="140"/>
      <c r="AU44" s="140"/>
    </row>
    <row r="45" spans="1:47" x14ac:dyDescent="0.35">
      <c r="A45" s="456"/>
      <c r="B45" s="102">
        <v>7</v>
      </c>
      <c r="C45" s="97">
        <v>7</v>
      </c>
      <c r="D45" s="159">
        <v>4</v>
      </c>
      <c r="E45" s="467" t="s">
        <v>371</v>
      </c>
      <c r="F45" s="75" t="s">
        <v>702</v>
      </c>
      <c r="G45" s="76">
        <v>2</v>
      </c>
      <c r="H45" s="76" t="s">
        <v>132</v>
      </c>
      <c r="I45" s="167" t="s">
        <v>134</v>
      </c>
      <c r="J45" s="451" t="s">
        <v>544</v>
      </c>
      <c r="K45" s="461">
        <v>25</v>
      </c>
      <c r="L45" s="692" t="s">
        <v>703</v>
      </c>
      <c r="M45" s="140"/>
      <c r="N45" s="717" t="s">
        <v>52</v>
      </c>
      <c r="O45" s="718"/>
      <c r="P45" s="718" t="s">
        <v>52</v>
      </c>
      <c r="Q45" s="718"/>
      <c r="R45" s="683"/>
      <c r="S45" s="140"/>
      <c r="T45" s="131"/>
      <c r="U45" s="134" t="s">
        <v>549</v>
      </c>
      <c r="V45" s="142" t="s">
        <v>532</v>
      </c>
      <c r="W45" s="39"/>
      <c r="X45" s="369"/>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row>
    <row r="46" spans="1:47" ht="23" x14ac:dyDescent="0.35">
      <c r="A46" s="456"/>
      <c r="B46" s="102">
        <v>7</v>
      </c>
      <c r="C46" s="97">
        <v>7</v>
      </c>
      <c r="D46" s="159">
        <v>4</v>
      </c>
      <c r="E46" s="494" t="s">
        <v>505</v>
      </c>
      <c r="F46" s="63" t="s">
        <v>148</v>
      </c>
      <c r="G46" s="62">
        <v>1</v>
      </c>
      <c r="H46" s="62" t="s">
        <v>149</v>
      </c>
      <c r="I46" s="520" t="s">
        <v>150</v>
      </c>
      <c r="J46" s="586" t="s">
        <v>550</v>
      </c>
      <c r="K46" s="461">
        <v>25</v>
      </c>
      <c r="L46" s="693" t="s">
        <v>704</v>
      </c>
      <c r="M46" s="140" t="s">
        <v>701</v>
      </c>
      <c r="N46" s="183"/>
      <c r="O46" s="94" t="s">
        <v>52</v>
      </c>
      <c r="P46" s="696"/>
      <c r="Q46" s="94" t="s">
        <v>52</v>
      </c>
      <c r="R46" s="463"/>
      <c r="S46" s="140"/>
      <c r="T46" s="140"/>
      <c r="U46" s="140"/>
      <c r="V46" s="39" t="s">
        <v>473</v>
      </c>
      <c r="W46" s="39" t="s">
        <v>552</v>
      </c>
      <c r="X46" s="369" t="s">
        <v>553</v>
      </c>
      <c r="Y46" s="420" t="s">
        <v>206</v>
      </c>
      <c r="Z46" s="94" t="s">
        <v>206</v>
      </c>
      <c r="AA46" s="94" t="s">
        <v>206</v>
      </c>
      <c r="AB46" s="421" t="s">
        <v>207</v>
      </c>
      <c r="AC46" s="94" t="s">
        <v>207</v>
      </c>
      <c r="AD46" s="94" t="s">
        <v>207</v>
      </c>
      <c r="AE46" s="420" t="s">
        <v>206</v>
      </c>
      <c r="AF46" s="94" t="s">
        <v>206</v>
      </c>
      <c r="AG46" s="94" t="s">
        <v>206</v>
      </c>
      <c r="AH46" s="421" t="s">
        <v>207</v>
      </c>
      <c r="AI46" s="94" t="s">
        <v>207</v>
      </c>
      <c r="AJ46" s="94" t="s">
        <v>207</v>
      </c>
      <c r="AK46" s="140"/>
      <c r="AL46" s="140"/>
      <c r="AM46" s="140"/>
      <c r="AN46" s="140"/>
      <c r="AO46" s="140"/>
      <c r="AP46" s="140"/>
      <c r="AQ46" s="140"/>
      <c r="AR46" s="140"/>
      <c r="AS46" s="140"/>
      <c r="AT46" s="140"/>
      <c r="AU46" s="140"/>
    </row>
    <row r="47" spans="1:47" x14ac:dyDescent="0.35">
      <c r="A47" s="456"/>
      <c r="B47" s="102">
        <v>8</v>
      </c>
      <c r="C47" s="97">
        <v>8</v>
      </c>
      <c r="D47" s="159">
        <v>4</v>
      </c>
      <c r="E47" s="467" t="s">
        <v>371</v>
      </c>
      <c r="F47" s="63" t="s">
        <v>145</v>
      </c>
      <c r="G47" s="62">
        <v>1</v>
      </c>
      <c r="H47" s="62" t="s">
        <v>146</v>
      </c>
      <c r="I47" s="163" t="s">
        <v>147</v>
      </c>
      <c r="J47" s="316" t="s">
        <v>554</v>
      </c>
      <c r="K47" s="461">
        <v>25</v>
      </c>
      <c r="L47" s="163" t="s">
        <v>142</v>
      </c>
      <c r="M47" s="140"/>
      <c r="N47" s="695" t="s">
        <v>52</v>
      </c>
      <c r="O47" s="699"/>
      <c r="P47" s="699" t="s">
        <v>52</v>
      </c>
      <c r="Q47" s="699"/>
      <c r="R47" s="463"/>
      <c r="S47" s="140"/>
      <c r="T47" s="140"/>
      <c r="U47" s="140"/>
      <c r="V47" s="39" t="s">
        <v>327</v>
      </c>
      <c r="W47" s="39"/>
      <c r="X47" s="369" t="s">
        <v>263</v>
      </c>
      <c r="Y47" s="420" t="s">
        <v>206</v>
      </c>
      <c r="Z47" s="94" t="s">
        <v>206</v>
      </c>
      <c r="AA47" s="94" t="s">
        <v>206</v>
      </c>
      <c r="AB47" s="421"/>
      <c r="AC47" s="94"/>
      <c r="AD47" s="94"/>
      <c r="AE47" s="420" t="s">
        <v>206</v>
      </c>
      <c r="AF47" s="94" t="s">
        <v>206</v>
      </c>
      <c r="AG47" s="94" t="s">
        <v>206</v>
      </c>
      <c r="AH47" s="421"/>
      <c r="AI47" s="94"/>
      <c r="AJ47" s="94"/>
      <c r="AK47" s="140"/>
      <c r="AL47" s="140"/>
      <c r="AM47" s="140"/>
      <c r="AN47" s="140"/>
      <c r="AO47" s="140"/>
      <c r="AP47" s="140"/>
      <c r="AQ47" s="140"/>
      <c r="AR47" s="140"/>
      <c r="AS47" s="140"/>
      <c r="AT47" s="140"/>
      <c r="AU47" s="140"/>
    </row>
    <row r="48" spans="1:47" x14ac:dyDescent="0.35">
      <c r="A48" s="456"/>
      <c r="B48" s="102">
        <v>6</v>
      </c>
      <c r="C48" s="97">
        <v>3</v>
      </c>
      <c r="D48" s="159">
        <v>2</v>
      </c>
      <c r="E48" s="467"/>
      <c r="F48" s="81" t="s">
        <v>151</v>
      </c>
      <c r="G48" s="663">
        <v>1</v>
      </c>
      <c r="H48" s="663" t="s">
        <v>152</v>
      </c>
      <c r="I48" s="523" t="s">
        <v>153</v>
      </c>
      <c r="J48" s="594" t="s">
        <v>555</v>
      </c>
      <c r="K48" s="461">
        <v>25</v>
      </c>
      <c r="L48" s="677" t="s">
        <v>705</v>
      </c>
      <c r="M48" s="140" t="s">
        <v>706</v>
      </c>
      <c r="N48" s="705" t="s">
        <v>52</v>
      </c>
      <c r="O48" s="704"/>
      <c r="P48" s="704" t="s">
        <v>52</v>
      </c>
      <c r="Q48" s="704"/>
      <c r="R48" s="463"/>
      <c r="S48" s="140"/>
      <c r="T48" s="39"/>
      <c r="U48" s="140"/>
      <c r="V48" s="39" t="s">
        <v>473</v>
      </c>
      <c r="W48" s="39" t="s">
        <v>557</v>
      </c>
      <c r="X48" s="369" t="s">
        <v>553</v>
      </c>
      <c r="Y48" s="420" t="s">
        <v>206</v>
      </c>
      <c r="Z48" s="94" t="s">
        <v>206</v>
      </c>
      <c r="AA48" s="94" t="s">
        <v>206</v>
      </c>
      <c r="AB48" s="421" t="s">
        <v>207</v>
      </c>
      <c r="AC48" s="94" t="s">
        <v>207</v>
      </c>
      <c r="AD48" s="94" t="s">
        <v>207</v>
      </c>
      <c r="AE48" s="420" t="s">
        <v>206</v>
      </c>
      <c r="AF48" s="94" t="s">
        <v>206</v>
      </c>
      <c r="AG48" s="94" t="s">
        <v>206</v>
      </c>
      <c r="AH48" s="421" t="s">
        <v>207</v>
      </c>
      <c r="AI48" s="94" t="s">
        <v>207</v>
      </c>
      <c r="AJ48" s="94" t="s">
        <v>207</v>
      </c>
      <c r="AK48" s="140"/>
      <c r="AL48" s="140"/>
      <c r="AM48" s="140"/>
      <c r="AN48" s="140"/>
      <c r="AO48" s="140"/>
      <c r="AP48" s="140"/>
      <c r="AQ48" s="140"/>
      <c r="AR48" s="140"/>
      <c r="AS48" s="140"/>
      <c r="AT48" s="140"/>
      <c r="AU48" s="140"/>
    </row>
    <row r="49" spans="1:47" x14ac:dyDescent="0.35">
      <c r="A49" s="456"/>
      <c r="B49" s="102">
        <v>7</v>
      </c>
      <c r="C49" s="97">
        <v>7</v>
      </c>
      <c r="D49" s="159">
        <v>4</v>
      </c>
      <c r="E49" s="467"/>
      <c r="F49" s="81" t="s">
        <v>154</v>
      </c>
      <c r="G49" s="663">
        <v>1</v>
      </c>
      <c r="H49" s="663" t="s">
        <v>155</v>
      </c>
      <c r="I49" s="164" t="s">
        <v>280</v>
      </c>
      <c r="J49" s="423" t="s">
        <v>558</v>
      </c>
      <c r="K49" s="461">
        <v>100</v>
      </c>
      <c r="L49" s="163" t="s">
        <v>559</v>
      </c>
      <c r="M49" s="140"/>
      <c r="N49" s="609" t="s">
        <v>52</v>
      </c>
      <c r="O49" s="610" t="s">
        <v>52</v>
      </c>
      <c r="P49" s="610" t="s">
        <v>52</v>
      </c>
      <c r="Q49" s="610" t="s">
        <v>560</v>
      </c>
      <c r="R49" s="463"/>
      <c r="S49" s="140"/>
      <c r="T49" s="140"/>
      <c r="U49" s="140"/>
      <c r="V49" s="39" t="s">
        <v>327</v>
      </c>
      <c r="W49" s="39"/>
      <c r="X49" s="369" t="s">
        <v>559</v>
      </c>
      <c r="Y49" s="434" t="s">
        <v>206</v>
      </c>
      <c r="Z49" s="435" t="s">
        <v>206</v>
      </c>
      <c r="AA49" s="435" t="s">
        <v>206</v>
      </c>
      <c r="AB49" s="452" t="s">
        <v>560</v>
      </c>
      <c r="AC49" s="453" t="s">
        <v>560</v>
      </c>
      <c r="AD49" s="453" t="s">
        <v>560</v>
      </c>
      <c r="AE49" s="434" t="s">
        <v>206</v>
      </c>
      <c r="AF49" s="435" t="s">
        <v>206</v>
      </c>
      <c r="AG49" s="435" t="s">
        <v>206</v>
      </c>
      <c r="AH49" s="452" t="s">
        <v>560</v>
      </c>
      <c r="AI49" s="453" t="s">
        <v>560</v>
      </c>
      <c r="AJ49" s="453" t="s">
        <v>560</v>
      </c>
      <c r="AK49" s="140"/>
      <c r="AL49" s="140"/>
      <c r="AM49" s="140"/>
      <c r="AN49" s="140"/>
      <c r="AO49" s="140"/>
      <c r="AP49" s="140"/>
      <c r="AQ49" s="140"/>
      <c r="AR49" s="140"/>
      <c r="AS49" s="140"/>
      <c r="AT49" s="140"/>
      <c r="AU49" s="140"/>
    </row>
    <row r="50" spans="1:47" x14ac:dyDescent="0.35">
      <c r="F50" s="672" t="s">
        <v>707</v>
      </c>
      <c r="G50" s="673"/>
      <c r="H50" s="665"/>
      <c r="I50" s="674" t="s">
        <v>561</v>
      </c>
      <c r="J50" s="104" t="s">
        <v>139</v>
      </c>
      <c r="K50" s="466">
        <v>25</v>
      </c>
      <c r="L50" s="163"/>
      <c r="M50" s="39"/>
      <c r="N50" s="463"/>
      <c r="O50" s="140"/>
      <c r="P50" s="140"/>
      <c r="Q50" s="140"/>
      <c r="R50" s="369" t="s">
        <v>141</v>
      </c>
      <c r="S50" s="39"/>
      <c r="T50" s="39"/>
      <c r="U50" s="140" t="s">
        <v>562</v>
      </c>
      <c r="V50" s="39"/>
      <c r="W50" s="39"/>
      <c r="X50" s="369"/>
      <c r="Y50" s="434"/>
      <c r="Z50" s="435"/>
      <c r="AA50" s="435"/>
      <c r="AB50" s="448"/>
      <c r="AC50" s="435"/>
      <c r="AD50" s="435"/>
      <c r="AE50" s="434"/>
      <c r="AF50" s="435"/>
      <c r="AG50" s="435"/>
      <c r="AH50" s="448"/>
      <c r="AI50" s="435"/>
      <c r="AJ50" s="435"/>
      <c r="AK50" s="104"/>
      <c r="AL50" s="104"/>
      <c r="AM50" s="140"/>
      <c r="AN50" s="140"/>
      <c r="AO50" s="140"/>
    </row>
    <row r="51" spans="1:47" x14ac:dyDescent="0.35">
      <c r="F51" s="675" t="s">
        <v>269</v>
      </c>
      <c r="G51" s="664"/>
      <c r="H51" s="675"/>
      <c r="I51" s="674" t="s">
        <v>563</v>
      </c>
      <c r="J51" s="104" t="s">
        <v>139</v>
      </c>
      <c r="K51" s="466">
        <v>25</v>
      </c>
      <c r="L51" s="163"/>
      <c r="M51" s="140"/>
      <c r="N51" s="369"/>
      <c r="O51" s="39"/>
      <c r="P51" s="39"/>
      <c r="Q51" s="39"/>
      <c r="R51" s="463"/>
      <c r="S51" s="140"/>
      <c r="T51" s="140"/>
      <c r="U51" s="104" t="s">
        <v>564</v>
      </c>
      <c r="V51" s="140"/>
      <c r="W51" s="140"/>
      <c r="X51" s="183"/>
      <c r="Y51" s="479"/>
      <c r="Z51" s="480"/>
      <c r="AA51" s="480"/>
      <c r="AB51" s="454" t="s">
        <v>207</v>
      </c>
      <c r="AC51" s="455" t="s">
        <v>207</v>
      </c>
      <c r="AD51" s="455" t="s">
        <v>207</v>
      </c>
      <c r="AE51" s="479"/>
      <c r="AF51" s="480"/>
      <c r="AG51" s="480"/>
      <c r="AH51" s="454" t="s">
        <v>207</v>
      </c>
      <c r="AI51" s="455" t="s">
        <v>207</v>
      </c>
      <c r="AJ51" s="455" t="s">
        <v>207</v>
      </c>
      <c r="AK51" s="140"/>
      <c r="AL51" s="140"/>
      <c r="AM51" s="140"/>
      <c r="AN51" s="140"/>
      <c r="AO51" s="140"/>
    </row>
    <row r="52" spans="1:47" x14ac:dyDescent="0.35">
      <c r="F52" s="675" t="s">
        <v>277</v>
      </c>
      <c r="G52" s="664"/>
      <c r="H52" s="675"/>
      <c r="I52" s="674" t="s">
        <v>565</v>
      </c>
      <c r="J52" s="104" t="s">
        <v>139</v>
      </c>
      <c r="K52" s="481">
        <v>25</v>
      </c>
      <c r="L52" s="163"/>
      <c r="M52" s="140"/>
      <c r="N52" s="369"/>
      <c r="O52" s="39"/>
      <c r="P52" s="39"/>
      <c r="Q52" s="39"/>
      <c r="R52" s="463"/>
      <c r="S52" s="140"/>
      <c r="T52" s="140"/>
      <c r="U52" s="39" t="s">
        <v>566</v>
      </c>
      <c r="V52" s="140"/>
      <c r="W52" s="140"/>
      <c r="X52" s="102"/>
      <c r="Y52" s="420" t="s">
        <v>206</v>
      </c>
      <c r="Z52" s="94" t="s">
        <v>206</v>
      </c>
      <c r="AA52" s="94" t="s">
        <v>206</v>
      </c>
      <c r="AB52" s="462"/>
      <c r="AC52" s="39"/>
      <c r="AD52" s="39"/>
      <c r="AE52" s="420" t="s">
        <v>206</v>
      </c>
      <c r="AF52" s="94" t="s">
        <v>206</v>
      </c>
      <c r="AG52" s="94" t="s">
        <v>206</v>
      </c>
      <c r="AH52" s="462"/>
      <c r="AI52" s="39"/>
      <c r="AJ52" s="39"/>
      <c r="AK52" s="140"/>
      <c r="AL52" s="140"/>
      <c r="AM52" s="140"/>
      <c r="AN52" s="140"/>
      <c r="AO52" s="140"/>
    </row>
    <row r="56" spans="1:47" ht="24" x14ac:dyDescent="0.35">
      <c r="D56" s="57" t="s">
        <v>196</v>
      </c>
      <c r="E56" s="53" t="s">
        <v>197</v>
      </c>
      <c r="F56" s="56" t="s">
        <v>324</v>
      </c>
      <c r="G56" s="146" t="s">
        <v>199</v>
      </c>
      <c r="H56" s="354" t="s">
        <v>325</v>
      </c>
      <c r="I56" s="58" t="s">
        <v>200</v>
      </c>
      <c r="K56" s="53" t="s">
        <v>202</v>
      </c>
      <c r="L56" s="58" t="s">
        <v>203</v>
      </c>
    </row>
    <row r="57" spans="1:47" x14ac:dyDescent="0.35">
      <c r="D57" s="346">
        <v>1</v>
      </c>
      <c r="E57" s="347">
        <v>1</v>
      </c>
      <c r="F57" s="307" t="s">
        <v>49</v>
      </c>
      <c r="G57" s="308">
        <v>1</v>
      </c>
      <c r="H57" s="355" t="s">
        <v>50</v>
      </c>
      <c r="I57" s="356" t="s">
        <v>51</v>
      </c>
      <c r="K57" s="482">
        <v>25</v>
      </c>
      <c r="L57" s="383" t="s">
        <v>327</v>
      </c>
    </row>
    <row r="58" spans="1:47" x14ac:dyDescent="0.35">
      <c r="D58" s="317">
        <v>1</v>
      </c>
      <c r="E58" s="348">
        <v>1</v>
      </c>
      <c r="F58" s="309" t="s">
        <v>53</v>
      </c>
      <c r="G58" s="310">
        <v>1</v>
      </c>
      <c r="H58" s="332" t="s">
        <v>54</v>
      </c>
      <c r="I58" s="164" t="s">
        <v>55</v>
      </c>
      <c r="K58" s="483">
        <v>25</v>
      </c>
      <c r="L58" s="90" t="s">
        <v>327</v>
      </c>
    </row>
    <row r="59" spans="1:47" x14ac:dyDescent="0.35">
      <c r="D59" s="349">
        <v>2</v>
      </c>
      <c r="E59" s="348">
        <v>1</v>
      </c>
      <c r="F59" s="340" t="s">
        <v>75</v>
      </c>
      <c r="G59" s="341">
        <v>1</v>
      </c>
      <c r="H59" s="340" t="s">
        <v>75</v>
      </c>
      <c r="I59" s="161" t="s">
        <v>76</v>
      </c>
      <c r="K59" s="483">
        <v>25</v>
      </c>
      <c r="L59" s="90" t="s">
        <v>217</v>
      </c>
    </row>
    <row r="60" spans="1:47" x14ac:dyDescent="0.35">
      <c r="D60" s="317">
        <v>4</v>
      </c>
      <c r="E60" s="348">
        <v>1</v>
      </c>
      <c r="F60" s="490" t="s">
        <v>63</v>
      </c>
      <c r="G60" s="521">
        <v>1</v>
      </c>
      <c r="H60" s="522" t="s">
        <v>64</v>
      </c>
      <c r="I60" s="523" t="s">
        <v>65</v>
      </c>
      <c r="K60" s="483">
        <v>25</v>
      </c>
      <c r="L60" s="388" t="s">
        <v>330</v>
      </c>
    </row>
    <row r="61" spans="1:47" x14ac:dyDescent="0.35">
      <c r="D61" s="317">
        <v>2</v>
      </c>
      <c r="E61" s="348">
        <v>1</v>
      </c>
      <c r="F61" s="340" t="s">
        <v>59</v>
      </c>
      <c r="G61" s="341">
        <v>1</v>
      </c>
      <c r="H61" s="357" t="s">
        <v>60</v>
      </c>
      <c r="I61" s="358" t="s">
        <v>61</v>
      </c>
      <c r="K61" s="483">
        <v>25</v>
      </c>
      <c r="L61" s="90" t="s">
        <v>332</v>
      </c>
    </row>
    <row r="62" spans="1:47" x14ac:dyDescent="0.35">
      <c r="D62" s="350">
        <v>3</v>
      </c>
      <c r="E62" s="348">
        <v>1</v>
      </c>
      <c r="F62" s="490" t="s">
        <v>66</v>
      </c>
      <c r="G62" s="521">
        <v>1</v>
      </c>
      <c r="H62" s="522" t="s">
        <v>67</v>
      </c>
      <c r="I62" s="523" t="s">
        <v>68</v>
      </c>
      <c r="K62" s="483">
        <v>25</v>
      </c>
      <c r="L62" s="23" t="s">
        <v>333</v>
      </c>
    </row>
    <row r="63" spans="1:47" x14ac:dyDescent="0.35">
      <c r="D63" s="317">
        <v>3</v>
      </c>
      <c r="E63" s="348">
        <v>1</v>
      </c>
      <c r="F63" s="309" t="s">
        <v>69</v>
      </c>
      <c r="G63" s="310">
        <v>1</v>
      </c>
      <c r="H63" s="332" t="s">
        <v>70</v>
      </c>
      <c r="I63" s="164" t="s">
        <v>71</v>
      </c>
      <c r="K63" s="483">
        <v>25</v>
      </c>
      <c r="L63" s="388" t="s">
        <v>327</v>
      </c>
    </row>
    <row r="64" spans="1:47" x14ac:dyDescent="0.35">
      <c r="D64" s="351">
        <v>4</v>
      </c>
      <c r="E64" s="348">
        <v>1</v>
      </c>
      <c r="F64" s="90" t="s">
        <v>77</v>
      </c>
      <c r="G64" s="88">
        <v>1</v>
      </c>
      <c r="H64" s="336" t="s">
        <v>78</v>
      </c>
      <c r="I64" s="163" t="s">
        <v>79</v>
      </c>
      <c r="K64" s="178">
        <v>25</v>
      </c>
      <c r="L64" s="388"/>
    </row>
    <row r="65" spans="4:12" x14ac:dyDescent="0.35">
      <c r="D65" s="345">
        <v>10</v>
      </c>
      <c r="E65" s="348">
        <v>3</v>
      </c>
      <c r="F65" s="342" t="s">
        <v>83</v>
      </c>
      <c r="G65" s="343">
        <v>1</v>
      </c>
      <c r="H65" s="342" t="s">
        <v>83</v>
      </c>
      <c r="I65" s="166" t="s">
        <v>84</v>
      </c>
      <c r="K65" s="178">
        <v>25</v>
      </c>
      <c r="L65" s="90" t="s">
        <v>337</v>
      </c>
    </row>
    <row r="66" spans="4:12" x14ac:dyDescent="0.35">
      <c r="D66" s="349">
        <v>12</v>
      </c>
      <c r="E66" s="348">
        <v>3</v>
      </c>
      <c r="F66" s="340" t="s">
        <v>89</v>
      </c>
      <c r="G66" s="341">
        <v>1</v>
      </c>
      <c r="H66" s="340" t="s">
        <v>89</v>
      </c>
      <c r="I66" s="161" t="s">
        <v>90</v>
      </c>
      <c r="K66" s="483">
        <v>25</v>
      </c>
      <c r="L66" s="90" t="s">
        <v>233</v>
      </c>
    </row>
    <row r="67" spans="4:12" x14ac:dyDescent="0.35">
      <c r="D67" s="351">
        <v>6</v>
      </c>
      <c r="E67" s="348">
        <v>2</v>
      </c>
      <c r="F67" s="316" t="s">
        <v>91</v>
      </c>
      <c r="G67" s="97">
        <v>2</v>
      </c>
      <c r="H67" s="336" t="s">
        <v>92</v>
      </c>
      <c r="I67" s="163" t="s">
        <v>93</v>
      </c>
      <c r="K67" s="178">
        <v>25</v>
      </c>
      <c r="L67" s="39"/>
    </row>
    <row r="68" spans="4:12" x14ac:dyDescent="0.35">
      <c r="D68" s="351">
        <v>8</v>
      </c>
      <c r="E68" s="348">
        <v>2</v>
      </c>
      <c r="F68" s="90" t="s">
        <v>94</v>
      </c>
      <c r="G68" s="88">
        <v>1</v>
      </c>
      <c r="H68" s="336" t="s">
        <v>95</v>
      </c>
      <c r="I68" s="163" t="s">
        <v>96</v>
      </c>
      <c r="K68" s="178">
        <v>25</v>
      </c>
      <c r="L68" s="90"/>
    </row>
    <row r="69" spans="4:12" x14ac:dyDescent="0.35">
      <c r="D69" s="345">
        <v>9</v>
      </c>
      <c r="E69" s="348">
        <v>3</v>
      </c>
      <c r="F69" s="342" t="s">
        <v>100</v>
      </c>
      <c r="G69" s="343">
        <v>1</v>
      </c>
      <c r="H69" s="342" t="s">
        <v>100</v>
      </c>
      <c r="I69" s="166" t="s">
        <v>99</v>
      </c>
      <c r="K69" s="178">
        <v>25</v>
      </c>
      <c r="L69" s="90" t="s">
        <v>342</v>
      </c>
    </row>
    <row r="70" spans="4:12" x14ac:dyDescent="0.35">
      <c r="D70" s="345">
        <v>11</v>
      </c>
      <c r="E70" s="348">
        <v>3</v>
      </c>
      <c r="F70" s="342" t="s">
        <v>104</v>
      </c>
      <c r="G70" s="343">
        <v>1</v>
      </c>
      <c r="H70" s="342" t="s">
        <v>104</v>
      </c>
      <c r="I70" s="166" t="s">
        <v>344</v>
      </c>
      <c r="K70" s="178">
        <v>25</v>
      </c>
      <c r="L70" s="90" t="s">
        <v>345</v>
      </c>
    </row>
    <row r="71" spans="4:12" x14ac:dyDescent="0.35">
      <c r="D71" s="516">
        <v>5</v>
      </c>
      <c r="E71" s="348">
        <v>2</v>
      </c>
      <c r="F71" s="505" t="s">
        <v>106</v>
      </c>
      <c r="G71" s="506">
        <v>1</v>
      </c>
      <c r="H71" s="507" t="s">
        <v>107</v>
      </c>
      <c r="I71" s="509" t="s">
        <v>108</v>
      </c>
      <c r="K71" s="178">
        <v>25</v>
      </c>
      <c r="L71" s="90"/>
    </row>
    <row r="72" spans="4:12" x14ac:dyDescent="0.35">
      <c r="D72" s="351">
        <v>8</v>
      </c>
      <c r="E72" s="348">
        <v>2</v>
      </c>
      <c r="F72" s="517" t="s">
        <v>110</v>
      </c>
      <c r="G72" s="518">
        <v>1</v>
      </c>
      <c r="H72" s="519" t="s">
        <v>111</v>
      </c>
      <c r="I72" s="520" t="s">
        <v>112</v>
      </c>
      <c r="K72" s="178">
        <v>25</v>
      </c>
      <c r="L72" s="90" t="s">
        <v>349</v>
      </c>
    </row>
    <row r="73" spans="4:12" x14ac:dyDescent="0.35">
      <c r="D73" s="345">
        <v>7</v>
      </c>
      <c r="E73" s="348">
        <v>2</v>
      </c>
      <c r="F73" s="342" t="s">
        <v>116</v>
      </c>
      <c r="G73" s="343">
        <v>1</v>
      </c>
      <c r="H73" s="342" t="s">
        <v>116</v>
      </c>
      <c r="I73" s="166" t="s">
        <v>115</v>
      </c>
      <c r="K73" s="178">
        <v>25</v>
      </c>
      <c r="L73" s="90" t="s">
        <v>352</v>
      </c>
    </row>
    <row r="74" spans="4:12" x14ac:dyDescent="0.35">
      <c r="D74" s="352">
        <v>11</v>
      </c>
      <c r="E74" s="348">
        <v>3</v>
      </c>
      <c r="F74" s="313" t="s">
        <v>118</v>
      </c>
      <c r="G74" s="32">
        <v>2</v>
      </c>
      <c r="H74" s="335" t="s">
        <v>119</v>
      </c>
      <c r="I74" s="160" t="s">
        <v>120</v>
      </c>
      <c r="K74" s="483">
        <v>25</v>
      </c>
      <c r="L74" s="39"/>
    </row>
    <row r="75" spans="4:12" x14ac:dyDescent="0.35">
      <c r="D75" s="345">
        <v>5</v>
      </c>
      <c r="E75" s="348">
        <v>2</v>
      </c>
      <c r="F75" s="342" t="s">
        <v>124</v>
      </c>
      <c r="G75" s="360">
        <v>1</v>
      </c>
      <c r="H75" s="342" t="s">
        <v>124</v>
      </c>
      <c r="I75" s="166" t="s">
        <v>125</v>
      </c>
      <c r="K75" s="178">
        <v>25</v>
      </c>
      <c r="L75" s="90" t="s">
        <v>355</v>
      </c>
    </row>
    <row r="76" spans="4:12" x14ac:dyDescent="0.35">
      <c r="D76" s="344">
        <v>6</v>
      </c>
      <c r="E76" s="348">
        <v>2</v>
      </c>
      <c r="F76" s="342" t="s">
        <v>129</v>
      </c>
      <c r="G76" s="343">
        <v>1</v>
      </c>
      <c r="H76" s="342" t="s">
        <v>129</v>
      </c>
      <c r="I76" s="166" t="s">
        <v>358</v>
      </c>
      <c r="K76" s="178">
        <v>25</v>
      </c>
      <c r="L76" s="90" t="s">
        <v>359</v>
      </c>
    </row>
    <row r="77" spans="4:12" x14ac:dyDescent="0.35">
      <c r="D77" s="607">
        <v>9</v>
      </c>
      <c r="E77" s="608">
        <v>3</v>
      </c>
      <c r="F77" s="605" t="s">
        <v>131</v>
      </c>
      <c r="G77" s="139">
        <v>2</v>
      </c>
      <c r="H77" s="606" t="s">
        <v>132</v>
      </c>
      <c r="I77" s="167" t="s">
        <v>346</v>
      </c>
      <c r="K77" s="178">
        <v>25</v>
      </c>
      <c r="L77" s="39" t="s">
        <v>362</v>
      </c>
    </row>
    <row r="78" spans="4:12" x14ac:dyDescent="0.35">
      <c r="D78" s="514">
        <v>12</v>
      </c>
      <c r="E78" s="348">
        <v>3</v>
      </c>
      <c r="F78" s="510" t="s">
        <v>135</v>
      </c>
      <c r="G78" s="511">
        <v>1</v>
      </c>
      <c r="H78" s="512" t="s">
        <v>136</v>
      </c>
      <c r="I78" s="513" t="s">
        <v>137</v>
      </c>
      <c r="K78" s="178">
        <v>25</v>
      </c>
      <c r="L78" s="90" t="s">
        <v>365</v>
      </c>
    </row>
    <row r="79" spans="4:12" x14ac:dyDescent="0.35">
      <c r="D79" s="382">
        <v>7</v>
      </c>
      <c r="E79" s="379">
        <v>2</v>
      </c>
      <c r="F79" s="528"/>
      <c r="G79" s="529"/>
      <c r="H79" s="530"/>
      <c r="I79" s="531" t="s">
        <v>139</v>
      </c>
      <c r="K79" s="484">
        <v>25</v>
      </c>
      <c r="L79" s="388" t="s">
        <v>369</v>
      </c>
    </row>
    <row r="80" spans="4:12" x14ac:dyDescent="0.35">
      <c r="D80" s="353">
        <v>10</v>
      </c>
      <c r="E80" s="348">
        <v>3</v>
      </c>
      <c r="F80" s="517" t="s">
        <v>142</v>
      </c>
      <c r="G80" s="518">
        <v>1</v>
      </c>
      <c r="H80" s="519" t="s">
        <v>143</v>
      </c>
      <c r="I80" s="520" t="s">
        <v>144</v>
      </c>
      <c r="K80" s="178">
        <v>25</v>
      </c>
      <c r="L80" s="90" t="s">
        <v>327</v>
      </c>
    </row>
    <row r="81" spans="4:12" x14ac:dyDescent="0.35">
      <c r="D81" s="378">
        <v>13</v>
      </c>
      <c r="E81" s="379">
        <v>4</v>
      </c>
      <c r="F81" s="532" t="s">
        <v>139</v>
      </c>
      <c r="G81" s="525"/>
      <c r="H81" s="526"/>
      <c r="I81" s="527" t="s">
        <v>140</v>
      </c>
      <c r="K81" s="484">
        <v>25</v>
      </c>
      <c r="L81" s="90"/>
    </row>
    <row r="82" spans="4:12" x14ac:dyDescent="0.35">
      <c r="D82" s="351">
        <v>13</v>
      </c>
      <c r="E82" s="348">
        <v>4</v>
      </c>
      <c r="F82" s="90" t="s">
        <v>145</v>
      </c>
      <c r="G82" s="88">
        <v>1</v>
      </c>
      <c r="H82" s="336" t="s">
        <v>146</v>
      </c>
      <c r="I82" s="163" t="s">
        <v>147</v>
      </c>
      <c r="K82" s="178">
        <v>25</v>
      </c>
      <c r="L82" s="90" t="s">
        <v>327</v>
      </c>
    </row>
    <row r="83" spans="4:12" x14ac:dyDescent="0.35">
      <c r="D83" s="353">
        <v>14</v>
      </c>
      <c r="E83" s="348">
        <v>4</v>
      </c>
      <c r="F83" s="517" t="s">
        <v>148</v>
      </c>
      <c r="G83" s="518">
        <v>1</v>
      </c>
      <c r="H83" s="519" t="s">
        <v>149</v>
      </c>
      <c r="I83" s="520" t="s">
        <v>150</v>
      </c>
      <c r="K83" s="178">
        <v>25</v>
      </c>
      <c r="L83" s="90"/>
    </row>
    <row r="84" spans="4:12" x14ac:dyDescent="0.35">
      <c r="D84" s="350">
        <v>14</v>
      </c>
      <c r="E84" s="348">
        <v>4</v>
      </c>
      <c r="F84" s="490" t="s">
        <v>151</v>
      </c>
      <c r="G84" s="521">
        <v>1</v>
      </c>
      <c r="H84" s="522" t="s">
        <v>152</v>
      </c>
      <c r="I84" s="523" t="s">
        <v>153</v>
      </c>
      <c r="K84" s="483">
        <v>25</v>
      </c>
      <c r="L84" s="90" t="s">
        <v>375</v>
      </c>
    </row>
    <row r="85" spans="4:12" x14ac:dyDescent="0.35">
      <c r="D85" s="350">
        <v>15</v>
      </c>
      <c r="E85" s="348">
        <v>4</v>
      </c>
      <c r="F85" s="313" t="s">
        <v>154</v>
      </c>
      <c r="G85" s="32">
        <v>1</v>
      </c>
      <c r="H85" s="335" t="s">
        <v>155</v>
      </c>
      <c r="I85" s="160" t="s">
        <v>156</v>
      </c>
      <c r="K85" s="483">
        <v>100</v>
      </c>
      <c r="L85" s="90"/>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058b0421-3d9b-4d43-8840-b275eef407cc"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9aca0916fb5ce651cff254d430907d03">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2b202ca47981c8aaace7953c9e0b9a32"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TaxCatchAll xmlns="ba69df13-0c3c-4942-8695-6ca01564010c" xsi:nil="true"/>
  </documentManagement>
</p:properties>
</file>

<file path=customXml/itemProps1.xml><?xml version="1.0" encoding="utf-8"?>
<ds:datastoreItem xmlns:ds="http://schemas.openxmlformats.org/officeDocument/2006/customXml" ds:itemID="{DC9ADE96-26BD-449C-A02B-2B368A59CADD}">
  <ds:schemaRefs>
    <ds:schemaRef ds:uri="http://schemas.microsoft.com/sharepoint/v3/contenttype/forms"/>
  </ds:schemaRefs>
</ds:datastoreItem>
</file>

<file path=customXml/itemProps2.xml><?xml version="1.0" encoding="utf-8"?>
<ds:datastoreItem xmlns:ds="http://schemas.openxmlformats.org/officeDocument/2006/customXml" ds:itemID="{D82427EF-62BA-4514-98AE-3EF5406B92DA}">
  <ds:schemaRefs>
    <ds:schemaRef ds:uri="Microsoft.SharePoint.Taxonomy.ContentTypeSync"/>
  </ds:schemaRefs>
</ds:datastoreItem>
</file>

<file path=customXml/itemProps3.xml><?xml version="1.0" encoding="utf-8"?>
<ds:datastoreItem xmlns:ds="http://schemas.openxmlformats.org/officeDocument/2006/customXml" ds:itemID="{CA076CE3-8416-465C-82EC-2D5C93414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9EA46AD-3B0C-43AF-8B97-A006114E3BD9}">
  <ds:schemaRefs>
    <ds:schemaRef ds:uri="ba69df13-0c3c-4942-8695-6ca01564010c"/>
    <ds:schemaRef ds:uri="1f4c0b20-2c14-4291-851e-36bd297de4e2"/>
    <ds:schemaRef ds:uri="http://schemas.microsoft.com/office/2006/metadata/properties"/>
    <ds:schemaRef ds:uri="http://schemas.microsoft.com/sharepoint/v4"/>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TransEnrPlan BEN TEMPLATE</vt:lpstr>
      <vt:lpstr>BEd ECE TransEnrPlan OUA</vt:lpstr>
      <vt:lpstr>ECE Trans Data</vt:lpstr>
      <vt:lpstr>BEN TransHandbook</vt:lpstr>
      <vt:lpstr>OUA TransHandbook</vt:lpstr>
      <vt:lpstr>'BEd ECE TransEnrPlan OUA'!Print_Area</vt:lpstr>
      <vt:lpstr>'TransEnrPlan BEN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Emma Balaam</cp:lastModifiedBy>
  <cp:revision/>
  <dcterms:created xsi:type="dcterms:W3CDTF">2025-06-12T02:40:55Z</dcterms:created>
  <dcterms:modified xsi:type="dcterms:W3CDTF">2025-10-12T06:29:52Z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0x01010005C8DE81E864C04FBD5CF16ED44542C5</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