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tables/table17.xml" ContentType="application/vnd.openxmlformats-officedocument.spreadsheetml.table+xml"/>
  <Override PartName="/xl/tables/table18.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227"/>
  <workbookPr/>
  <mc:AlternateContent xmlns:mc="http://schemas.openxmlformats.org/markup-compatibility/2006">
    <mc:Choice Requires="x15">
      <x15ac:absPath xmlns:x15ac="http://schemas.microsoft.com/office/spreadsheetml/2010/11/ac" url="C:\Users\275088D\Desktop\"/>
    </mc:Choice>
  </mc:AlternateContent>
  <xr:revisionPtr revIDLastSave="0" documentId="8_{1BF3E5C2-5E52-42A0-BD1C-08C1F90CD300}" xr6:coauthVersionLast="47" xr6:coauthVersionMax="47" xr10:uidLastSave="{00000000-0000-0000-0000-000000000000}"/>
  <workbookProtection workbookAlgorithmName="SHA-512" workbookHashValue="Ain1pSNh4uTL89I3uXlCYSE3rDN7n74fNBQZyM9+sa97Q5M+sT6aI+a8PnsfUlGzJ/QUlhXz9dy15XuAxcW68Q==" workbookSaltValue="lLk8RVHpUQwo5w7IwALt+A==" workbookSpinCount="100000" lockStructure="1"/>
  <bookViews>
    <workbookView xWindow="-120" yWindow="-120" windowWidth="29040" windowHeight="17640" xr2:uid="{AD7FC61D-2078-4EA2-A1D3-8F3AD3D33A3B}"/>
  </bookViews>
  <sheets>
    <sheet name="TransEnrPlan OUA2025" sheetId="7" r:id="rId1"/>
    <sheet name="OUA TransData " sheetId="2" state="hidden" r:id="rId2"/>
    <sheet name="OUA TransHandbook" sheetId="5" state="hidden" r:id="rId3"/>
  </sheets>
  <definedNames>
    <definedName name="_xlnm._FilterDatabase" localSheetId="1" hidden="1">'OUA TransData '!#REF!</definedName>
    <definedName name="_xlnm.Print_Area" localSheetId="0">'TransEnrPlan OUA2025'!$B$2:$T$97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1" i="7" l="1"/>
  <c r="F88" i="7" l="1" a="1"/>
  <c r="F88" i="7" s="1"/>
  <c r="N88" i="7" s="1"/>
  <c r="F91" i="7" a="1"/>
  <c r="F91" i="7" s="1"/>
  <c r="F89" i="7" a="1"/>
  <c r="F89" i="7" s="1"/>
  <c r="F81" i="7" a="1"/>
  <c r="F81" i="7" s="1"/>
  <c r="F80" i="7" a="1"/>
  <c r="F80" i="7" s="1"/>
  <c r="F82" i="7" a="1"/>
  <c r="F82" i="7" s="1"/>
  <c r="F83" i="7" a="1"/>
  <c r="F83" i="7" s="1"/>
  <c r="F84" i="7" a="1"/>
  <c r="F84" i="7" s="1"/>
  <c r="F93" i="7" a="1"/>
  <c r="F93" i="7" s="1"/>
  <c r="F90" i="7" a="1"/>
  <c r="F90" i="7" s="1"/>
  <c r="F92" i="7" a="1"/>
  <c r="F92" i="7" s="1"/>
  <c r="F94" i="7" a="1"/>
  <c r="F94" i="7" s="1"/>
  <c r="F86" i="7" a="1"/>
  <c r="F86" i="7" s="1"/>
  <c r="F87" i="7" a="1"/>
  <c r="F87" i="7" s="1"/>
  <c r="F85" i="7" a="1"/>
  <c r="F85" i="7" s="1"/>
  <c r="B45" i="2"/>
  <c r="B44" i="2"/>
  <c r="B43" i="2"/>
  <c r="B42" i="2"/>
  <c r="B41" i="2"/>
  <c r="B40" i="2"/>
  <c r="B39" i="2"/>
  <c r="B38" i="2"/>
  <c r="B37" i="2"/>
  <c r="B36" i="2"/>
  <c r="B35" i="2"/>
  <c r="B34" i="2"/>
  <c r="B33" i="2"/>
  <c r="B32" i="2"/>
  <c r="B31" i="2"/>
  <c r="I1" i="7"/>
  <c r="K1" i="7" s="1"/>
  <c r="A48" i="7" s="1"/>
  <c r="D5" i="7"/>
  <c r="D4" i="7"/>
  <c r="F56" i="7"/>
  <c r="F65" i="7"/>
  <c r="E73" i="7"/>
  <c r="F33" i="7"/>
  <c r="F59" i="7"/>
  <c r="B65" i="7"/>
  <c r="E71" i="7"/>
  <c r="B56" i="7"/>
  <c r="E75" i="7"/>
  <c r="B54" i="7"/>
  <c r="B72" i="7"/>
  <c r="F18" i="7"/>
  <c r="F22" i="7"/>
  <c r="B61" i="7"/>
  <c r="B46" i="7"/>
  <c r="F54" i="7"/>
  <c r="B27" i="7"/>
  <c r="F46" i="7"/>
  <c r="B33" i="7"/>
  <c r="F31" i="7"/>
  <c r="B22" i="7"/>
  <c r="B39" i="7"/>
  <c r="B37" i="7"/>
  <c r="B42" i="7"/>
  <c r="F61" i="7"/>
  <c r="B31" i="7"/>
  <c r="B59" i="7"/>
  <c r="F37" i="7"/>
  <c r="F27" i="7"/>
  <c r="B74" i="7"/>
  <c r="B18" i="7"/>
  <c r="F20" i="7"/>
  <c r="F39" i="7"/>
  <c r="B20" i="7"/>
  <c r="B70" i="7"/>
  <c r="F42" i="7"/>
  <c r="H88" i="7" l="1"/>
  <c r="O88" i="7"/>
  <c r="G88" i="7"/>
  <c r="M88" i="7"/>
  <c r="L88" i="7"/>
  <c r="D54" i="7"/>
  <c r="E74" i="7"/>
  <c r="F75" i="7"/>
  <c r="O75" i="7" s="1"/>
  <c r="F74" i="7"/>
  <c r="O74" i="7" s="1"/>
  <c r="E72" i="7"/>
  <c r="F73" i="7"/>
  <c r="H73" i="7" s="1"/>
  <c r="F72" i="7"/>
  <c r="N72" i="7" s="1"/>
  <c r="E70" i="7"/>
  <c r="F71" i="7"/>
  <c r="F70" i="7"/>
  <c r="G70" i="7" s="1"/>
  <c r="P61" i="7"/>
  <c r="P65" i="7"/>
  <c r="P59" i="7"/>
  <c r="P54" i="7"/>
  <c r="P46" i="7"/>
  <c r="P56" i="7"/>
  <c r="P42" i="7"/>
  <c r="P39" i="7"/>
  <c r="P37" i="7"/>
  <c r="P33" i="7"/>
  <c r="P31" i="7"/>
  <c r="P27" i="7"/>
  <c r="P22" i="7"/>
  <c r="P20" i="7"/>
  <c r="P18" i="7"/>
  <c r="H79" i="7"/>
  <c r="G79" i="7"/>
  <c r="M90" i="7"/>
  <c r="L90" i="7"/>
  <c r="H90" i="7"/>
  <c r="G90" i="7"/>
  <c r="O90" i="7"/>
  <c r="N90" i="7"/>
  <c r="M82" i="7"/>
  <c r="L82" i="7"/>
  <c r="G82" i="7"/>
  <c r="H82" i="7"/>
  <c r="N82" i="7"/>
  <c r="O82" i="7"/>
  <c r="H83" i="7"/>
  <c r="N83" i="7"/>
  <c r="L83" i="7"/>
  <c r="G83" i="7"/>
  <c r="O83" i="7"/>
  <c r="M83" i="7"/>
  <c r="M80" i="7"/>
  <c r="H80" i="7"/>
  <c r="N80" i="7"/>
  <c r="L80" i="7"/>
  <c r="G80" i="7"/>
  <c r="O80" i="7"/>
  <c r="G81" i="7"/>
  <c r="O81" i="7"/>
  <c r="N81" i="7"/>
  <c r="M81" i="7"/>
  <c r="L81" i="7"/>
  <c r="H81" i="7"/>
  <c r="G93" i="7"/>
  <c r="M93" i="7"/>
  <c r="H93" i="7"/>
  <c r="L93" i="7"/>
  <c r="O93" i="7"/>
  <c r="N93" i="7"/>
  <c r="O89" i="7"/>
  <c r="N89" i="7"/>
  <c r="M89" i="7"/>
  <c r="L89" i="7"/>
  <c r="G89" i="7"/>
  <c r="H89" i="7"/>
  <c r="O84" i="7"/>
  <c r="N84" i="7"/>
  <c r="M84" i="7"/>
  <c r="L84" i="7"/>
  <c r="H84" i="7"/>
  <c r="G84" i="7"/>
  <c r="N91" i="7"/>
  <c r="M91" i="7"/>
  <c r="H91" i="7"/>
  <c r="O91" i="7"/>
  <c r="L91" i="7"/>
  <c r="G91" i="7"/>
  <c r="N92" i="7"/>
  <c r="O92" i="7"/>
  <c r="M92" i="7"/>
  <c r="L92" i="7"/>
  <c r="H92" i="7"/>
  <c r="G92" i="7"/>
  <c r="H85" i="7"/>
  <c r="G85" i="7"/>
  <c r="L85" i="7"/>
  <c r="M85" i="7"/>
  <c r="N85" i="7"/>
  <c r="O85" i="7"/>
  <c r="O87" i="7"/>
  <c r="L87" i="7"/>
  <c r="N87" i="7"/>
  <c r="M87" i="7"/>
  <c r="H87" i="7"/>
  <c r="G87" i="7"/>
  <c r="H86" i="7"/>
  <c r="G86" i="7"/>
  <c r="O86" i="7"/>
  <c r="N86" i="7"/>
  <c r="M86" i="7"/>
  <c r="L86" i="7"/>
  <c r="O94" i="7"/>
  <c r="N94" i="7"/>
  <c r="M94" i="7"/>
  <c r="L94" i="7"/>
  <c r="H94" i="7"/>
  <c r="G94" i="7"/>
  <c r="J1" i="7"/>
  <c r="B16" i="7"/>
  <c r="B52" i="7"/>
  <c r="F8" i="7"/>
  <c r="B48" i="7"/>
  <c r="F35" i="7"/>
  <c r="B14" i="7"/>
  <c r="B67" i="7"/>
  <c r="B12" i="7"/>
  <c r="B8" i="7"/>
  <c r="F14" i="7"/>
  <c r="F16" i="7"/>
  <c r="B50" i="7"/>
  <c r="B25" i="7"/>
  <c r="B35" i="7"/>
  <c r="F50" i="7"/>
  <c r="B10" i="7"/>
  <c r="F29" i="7"/>
  <c r="F52" i="7"/>
  <c r="F44" i="7"/>
  <c r="F63" i="7"/>
  <c r="B63" i="7"/>
  <c r="F12" i="7"/>
  <c r="F10" i="7"/>
  <c r="B44" i="7"/>
  <c r="F67" i="7"/>
  <c r="F25" i="7"/>
  <c r="B29" i="7"/>
  <c r="F48" i="7"/>
  <c r="P63" i="7" l="1"/>
  <c r="P67" i="7"/>
  <c r="P50" i="7"/>
  <c r="P52" i="7"/>
  <c r="P48" i="7"/>
  <c r="P44" i="7"/>
  <c r="P29" i="7"/>
  <c r="P35" i="7"/>
  <c r="P25" i="7"/>
  <c r="P16" i="7"/>
  <c r="P14" i="7"/>
  <c r="P12" i="7"/>
  <c r="P10" i="7"/>
  <c r="P8" i="7"/>
  <c r="H8" i="7"/>
  <c r="G74" i="7"/>
  <c r="N74" i="7"/>
  <c r="H75" i="7"/>
  <c r="L72" i="7"/>
  <c r="M72" i="7"/>
  <c r="O72" i="7"/>
  <c r="L73" i="7"/>
  <c r="M73" i="7"/>
  <c r="N73" i="7"/>
  <c r="G72" i="7"/>
  <c r="H72" i="7"/>
  <c r="G73" i="7"/>
  <c r="O73" i="7"/>
  <c r="H74" i="7"/>
  <c r="G75" i="7"/>
  <c r="L74" i="7"/>
  <c r="M74" i="7"/>
  <c r="L75" i="7"/>
  <c r="M75" i="7"/>
  <c r="N75" i="7"/>
  <c r="C63" i="7"/>
  <c r="D63" i="7"/>
  <c r="C20" i="7"/>
  <c r="D20" i="7"/>
  <c r="N18" i="7"/>
  <c r="M18" i="7"/>
  <c r="L18" i="7"/>
  <c r="H18" i="7"/>
  <c r="H19" i="7"/>
  <c r="G18" i="7"/>
  <c r="O18" i="7"/>
  <c r="C25" i="7"/>
  <c r="D25" i="7"/>
  <c r="D67" i="7"/>
  <c r="C67" i="7"/>
  <c r="C42" i="7"/>
  <c r="D42" i="7"/>
  <c r="D10" i="7"/>
  <c r="C10" i="7"/>
  <c r="D33" i="7"/>
  <c r="C33" i="7"/>
  <c r="C54" i="7"/>
  <c r="G44" i="7"/>
  <c r="N44" i="7"/>
  <c r="M44" i="7"/>
  <c r="O44" i="7"/>
  <c r="L44" i="7"/>
  <c r="H44" i="7"/>
  <c r="H45" i="7"/>
  <c r="N50" i="7"/>
  <c r="G50" i="7"/>
  <c r="L50" i="7"/>
  <c r="H51" i="7"/>
  <c r="O50" i="7"/>
  <c r="H50" i="7"/>
  <c r="M50" i="7"/>
  <c r="D16" i="7"/>
  <c r="C16" i="7"/>
  <c r="M8" i="7"/>
  <c r="L8" i="7"/>
  <c r="H9" i="7"/>
  <c r="O8" i="7"/>
  <c r="N8" i="7"/>
  <c r="G8" i="7"/>
  <c r="H47" i="7"/>
  <c r="M46" i="7"/>
  <c r="H46" i="7"/>
  <c r="N46" i="7"/>
  <c r="G46" i="7"/>
  <c r="O46" i="7"/>
  <c r="L46" i="7"/>
  <c r="C27" i="7"/>
  <c r="D27" i="7"/>
  <c r="C39" i="7"/>
  <c r="D39" i="7"/>
  <c r="H29" i="7"/>
  <c r="G29" i="7"/>
  <c r="O29" i="7"/>
  <c r="M29" i="7"/>
  <c r="N29" i="7"/>
  <c r="L29" i="7"/>
  <c r="H30" i="7"/>
  <c r="H20" i="7"/>
  <c r="G20" i="7"/>
  <c r="O20" i="7"/>
  <c r="H21" i="7"/>
  <c r="L20" i="7"/>
  <c r="N20" i="7"/>
  <c r="M20" i="7"/>
  <c r="C14" i="7"/>
  <c r="D14" i="7"/>
  <c r="H38" i="7"/>
  <c r="G37" i="7"/>
  <c r="M37" i="7"/>
  <c r="H37" i="7"/>
  <c r="L37" i="7"/>
  <c r="O37" i="7"/>
  <c r="N37" i="7"/>
  <c r="M33" i="7"/>
  <c r="O33" i="7"/>
  <c r="H34" i="7"/>
  <c r="L33" i="7"/>
  <c r="H33" i="7"/>
  <c r="N33" i="7"/>
  <c r="G33" i="7"/>
  <c r="M25" i="7"/>
  <c r="G25" i="7"/>
  <c r="L25" i="7"/>
  <c r="O25" i="7"/>
  <c r="H25" i="7"/>
  <c r="H26" i="7"/>
  <c r="N25" i="7"/>
  <c r="D50" i="7"/>
  <c r="C50" i="7"/>
  <c r="H15" i="7"/>
  <c r="O14" i="7"/>
  <c r="M14" i="7"/>
  <c r="N14" i="7"/>
  <c r="L14" i="7"/>
  <c r="H14" i="7"/>
  <c r="G14" i="7"/>
  <c r="D35" i="7"/>
  <c r="C35" i="7"/>
  <c r="C61" i="7"/>
  <c r="D61" i="7"/>
  <c r="N54" i="7"/>
  <c r="M54" i="7"/>
  <c r="L54" i="7"/>
  <c r="H55" i="7"/>
  <c r="H54" i="7"/>
  <c r="G54" i="7"/>
  <c r="O54" i="7"/>
  <c r="H49" i="7"/>
  <c r="O48" i="7"/>
  <c r="M48" i="7"/>
  <c r="L48" i="7"/>
  <c r="G48" i="7"/>
  <c r="N48" i="7"/>
  <c r="H48" i="7"/>
  <c r="O67" i="7"/>
  <c r="N67" i="7"/>
  <c r="H68" i="7"/>
  <c r="G67" i="7"/>
  <c r="H67" i="7"/>
  <c r="M67" i="7"/>
  <c r="L67" i="7"/>
  <c r="N10" i="7"/>
  <c r="O10" i="7"/>
  <c r="M10" i="7"/>
  <c r="H10" i="7"/>
  <c r="H11" i="7"/>
  <c r="L10" i="7"/>
  <c r="G10" i="7"/>
  <c r="G59" i="7"/>
  <c r="H60" i="7"/>
  <c r="H59" i="7"/>
  <c r="O59" i="7"/>
  <c r="N59" i="7"/>
  <c r="M59" i="7"/>
  <c r="L59" i="7"/>
  <c r="C56" i="7"/>
  <c r="D56" i="7"/>
  <c r="D22" i="7"/>
  <c r="C22" i="7"/>
  <c r="D18" i="7"/>
  <c r="C18" i="7"/>
  <c r="H13" i="7"/>
  <c r="H12" i="7"/>
  <c r="G12" i="7"/>
  <c r="L12" i="7"/>
  <c r="N12" i="7"/>
  <c r="O12" i="7"/>
  <c r="M12" i="7"/>
  <c r="D46" i="7"/>
  <c r="C46" i="7"/>
  <c r="D59" i="7"/>
  <c r="C59" i="7"/>
  <c r="D29" i="7"/>
  <c r="C29" i="7"/>
  <c r="D52" i="7"/>
  <c r="C52" i="7"/>
  <c r="D12" i="7"/>
  <c r="C12" i="7"/>
  <c r="O65" i="7"/>
  <c r="G65" i="7"/>
  <c r="M65" i="7"/>
  <c r="H66" i="7"/>
  <c r="H65" i="7"/>
  <c r="L65" i="7"/>
  <c r="N65" i="7"/>
  <c r="H40" i="7"/>
  <c r="O39" i="7"/>
  <c r="L39" i="7"/>
  <c r="H39" i="7"/>
  <c r="N39" i="7"/>
  <c r="M39" i="7"/>
  <c r="G39" i="7"/>
  <c r="N56" i="7"/>
  <c r="L56" i="7"/>
  <c r="M56" i="7"/>
  <c r="H57" i="7"/>
  <c r="H56" i="7"/>
  <c r="G56" i="7"/>
  <c r="O56" i="7"/>
  <c r="L63" i="7"/>
  <c r="O63" i="7"/>
  <c r="M63" i="7"/>
  <c r="H64" i="7"/>
  <c r="H63" i="7"/>
  <c r="N63" i="7"/>
  <c r="G63" i="7"/>
  <c r="G61" i="7"/>
  <c r="H62" i="7"/>
  <c r="H61" i="7"/>
  <c r="M61" i="7"/>
  <c r="N61" i="7"/>
  <c r="O61" i="7"/>
  <c r="L61" i="7"/>
  <c r="H22" i="7"/>
  <c r="H23" i="7"/>
  <c r="O22" i="7"/>
  <c r="G22" i="7"/>
  <c r="N22" i="7"/>
  <c r="M22" i="7"/>
  <c r="L22" i="7"/>
  <c r="L16" i="7"/>
  <c r="O16" i="7"/>
  <c r="H17" i="7"/>
  <c r="M16" i="7"/>
  <c r="G16" i="7"/>
  <c r="H16" i="7"/>
  <c r="N16" i="7"/>
  <c r="D37" i="7"/>
  <c r="C37" i="7"/>
  <c r="D44" i="7"/>
  <c r="C44" i="7"/>
  <c r="D31" i="7"/>
  <c r="C31" i="7"/>
  <c r="C8" i="7"/>
  <c r="D8" i="7"/>
  <c r="D65" i="7"/>
  <c r="C65" i="7"/>
  <c r="G27" i="7"/>
  <c r="M27" i="7"/>
  <c r="H27" i="7"/>
  <c r="H28" i="7"/>
  <c r="N27" i="7"/>
  <c r="L27" i="7"/>
  <c r="O27" i="7"/>
  <c r="C48" i="7"/>
  <c r="D48" i="7"/>
  <c r="H53" i="7"/>
  <c r="H52" i="7"/>
  <c r="G52" i="7"/>
  <c r="N52" i="7"/>
  <c r="O52" i="7"/>
  <c r="L52" i="7"/>
  <c r="M52" i="7"/>
  <c r="H35" i="7"/>
  <c r="O35" i="7"/>
  <c r="G35" i="7"/>
  <c r="L35" i="7"/>
  <c r="N35" i="7"/>
  <c r="H36" i="7"/>
  <c r="M35" i="7"/>
  <c r="O31" i="7"/>
  <c r="M31" i="7"/>
  <c r="N31" i="7"/>
  <c r="L31" i="7"/>
  <c r="H31" i="7"/>
  <c r="G31" i="7"/>
  <c r="H32" i="7"/>
  <c r="H42" i="7"/>
  <c r="L42" i="7"/>
  <c r="O42" i="7"/>
  <c r="M42" i="7"/>
  <c r="G42" i="7"/>
  <c r="H43" i="7"/>
  <c r="N42" i="7"/>
  <c r="B28" i="2" l="1"/>
  <c r="B27" i="2"/>
  <c r="B26" i="2"/>
  <c r="B25" i="2"/>
  <c r="B24" i="2"/>
  <c r="B23" i="2"/>
  <c r="B22" i="2"/>
  <c r="B21" i="2"/>
  <c r="B20" i="2"/>
  <c r="B19" i="2"/>
  <c r="B18" i="2"/>
  <c r="B17" i="2"/>
  <c r="B16" i="2"/>
  <c r="B15" i="2"/>
  <c r="H71" i="7" l="1"/>
  <c r="H70" i="7"/>
  <c r="G69" i="7"/>
  <c r="H69" i="7"/>
  <c r="N71" i="7" l="1"/>
  <c r="G71" i="7"/>
  <c r="O70" i="7"/>
  <c r="M70" i="7"/>
  <c r="O71" i="7"/>
  <c r="L70" i="7"/>
  <c r="N70" i="7"/>
  <c r="L71" i="7"/>
  <c r="M71" i="7"/>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<sst xmlns="http://schemas.openxmlformats.org/spreadsheetml/2006/main" count="3526" uniqueCount="734">
  <si>
    <r>
      <t>Curtin University</t>
    </r>
    <r>
      <rPr>
        <sz val="11"/>
        <color theme="0"/>
        <rFont val="Arial"/>
        <family val="2"/>
      </rPr>
      <t xml:space="preserve">
Faculty of Humanities</t>
    </r>
  </si>
  <si>
    <t>2025 Transitional Enrolment Planner</t>
  </si>
  <si>
    <t>How to use this transitional planner:</t>
  </si>
  <si>
    <t>Course:</t>
  </si>
  <si>
    <t>Major:</t>
  </si>
  <si>
    <t>Humanities &amp; Social Sciences (HASS) Education Major - Geography</t>
  </si>
  <si>
    <r>
      <rPr>
        <b/>
        <i/>
        <sz val="10"/>
        <color theme="1"/>
        <rFont val="Segoe UI"/>
        <family val="2"/>
      </rPr>
      <t>Please note:</t>
    </r>
    <r>
      <rPr>
        <sz val="10"/>
        <color theme="1"/>
        <rFont val="Segoe UI"/>
        <family val="2"/>
      </rPr>
      <t xml:space="preserve">  This planner should only be used by students</t>
    </r>
  </si>
  <si>
    <t>1)</t>
  </si>
  <si>
    <r>
      <t xml:space="preserve">The planner will not be populated until you choose your </t>
    </r>
    <r>
      <rPr>
        <i/>
        <sz val="10"/>
        <rFont val="Segoe UI"/>
        <family val="2"/>
      </rPr>
      <t>Degree Progression Stage</t>
    </r>
    <r>
      <rPr>
        <sz val="10"/>
        <rFont val="Segoe UI"/>
        <family val="2"/>
      </rPr>
      <t>.</t>
    </r>
  </si>
  <si>
    <t>Credits to Complete:</t>
  </si>
  <si>
    <t>Degree Progression Stage:</t>
  </si>
  <si>
    <t>❷ Ready to enrol* into EDS210 in 2025 SP2</t>
  </si>
  <si>
    <r>
      <t xml:space="preserve">who </t>
    </r>
    <r>
      <rPr>
        <u/>
        <sz val="10"/>
        <rFont val="Segoe UI"/>
        <family val="2"/>
      </rPr>
      <t>commenced study before SP1 2025</t>
    </r>
  </si>
  <si>
    <t>2025 Availabilities</t>
  </si>
  <si>
    <r>
      <rPr>
        <i/>
        <sz val="10"/>
        <color theme="1"/>
        <rFont val="Segoe UI"/>
        <family val="2"/>
      </rPr>
      <t>Degree Progression Stage</t>
    </r>
    <r>
      <rPr>
        <sz val="10"/>
        <color theme="1"/>
        <rFont val="Segoe UI"/>
        <family val="2"/>
      </rPr>
      <t xml:space="preserve"> is the point you will have reached in your studies </t>
    </r>
    <r>
      <rPr>
        <u/>
        <sz val="10"/>
        <color theme="1"/>
        <rFont val="Segoe UI"/>
        <family val="2"/>
      </rPr>
      <t>by the start of Study Period 1 2025</t>
    </r>
    <r>
      <rPr>
        <sz val="10"/>
        <color theme="1"/>
        <rFont val="Segoe UI"/>
        <family val="2"/>
      </rPr>
      <t>.</t>
    </r>
  </si>
  <si>
    <t>Year 1</t>
  </si>
  <si>
    <t>Previous Subjects</t>
  </si>
  <si>
    <t>New Subjects</t>
  </si>
  <si>
    <t>Your Progress</t>
  </si>
  <si>
    <t>SP1</t>
  </si>
  <si>
    <t>SP2</t>
  </si>
  <si>
    <t>SP3</t>
  </si>
  <si>
    <t>SP4</t>
  </si>
  <si>
    <t>Notes</t>
  </si>
  <si>
    <r>
      <rPr>
        <b/>
        <u/>
        <sz val="10"/>
        <color theme="1"/>
        <rFont val="Segoe UI"/>
        <family val="2"/>
      </rPr>
      <t>Degree Progression Stages</t>
    </r>
    <r>
      <rPr>
        <sz val="10"/>
        <color theme="1"/>
        <rFont val="Segoe UI"/>
        <family val="2"/>
      </rPr>
      <t xml:space="preserve"> you can choose from are:</t>
    </r>
  </si>
  <si>
    <t>❶</t>
  </si>
  <si>
    <t>You have been studying for less than three (3) Study Periods OR you have completed less than 175 credits (6 subjects) in the degree.</t>
  </si>
  <si>
    <t>❷</t>
  </si>
  <si>
    <r>
      <t xml:space="preserve">You ARE ready to enrol* into </t>
    </r>
    <r>
      <rPr>
        <b/>
        <sz val="10"/>
        <color theme="1"/>
        <rFont val="Segoe UI"/>
        <family val="2"/>
      </rPr>
      <t>EDS210 Secondary Professional Experience 1: Planning</t>
    </r>
    <r>
      <rPr>
        <sz val="10"/>
        <color theme="1"/>
        <rFont val="Segoe UI"/>
        <family val="2"/>
      </rPr>
      <t xml:space="preserve"> in Study Period 2 2025. You are also expected to enrol into </t>
    </r>
    <r>
      <rPr>
        <b/>
        <sz val="10"/>
        <color theme="1"/>
        <rFont val="Segoe UI"/>
        <family val="2"/>
      </rPr>
      <t>EDS220 Secondary Professional Experience 2</t>
    </r>
    <r>
      <rPr>
        <sz val="10"/>
        <color theme="1"/>
        <rFont val="Segoe UI"/>
        <family val="2"/>
      </rPr>
      <t xml:space="preserve"> in Study Period 3 2025.</t>
    </r>
  </si>
  <si>
    <t>❸</t>
  </si>
  <si>
    <r>
      <t xml:space="preserve">You are ready to enrol* into </t>
    </r>
    <r>
      <rPr>
        <b/>
        <sz val="10"/>
        <color theme="1"/>
        <rFont val="Segoe UI"/>
        <family val="2"/>
      </rPr>
      <t>EDS261 Secondary Professional Experience 2: Assessment &amp; Reporting</t>
    </r>
    <r>
      <rPr>
        <sz val="10"/>
        <color theme="1"/>
        <rFont val="Segoe UI"/>
        <family val="2"/>
      </rPr>
      <t xml:space="preserve"> in Study Period 1 2025.</t>
    </r>
  </si>
  <si>
    <t>Year 2</t>
  </si>
  <si>
    <t>❹</t>
  </si>
  <si>
    <r>
      <t xml:space="preserve">You are ready to enrol* into </t>
    </r>
    <r>
      <rPr>
        <b/>
        <sz val="10"/>
        <color theme="1"/>
        <rFont val="Segoe UI"/>
        <family val="2"/>
      </rPr>
      <t>EDS360 Secondary Professional Experience 3: Using Data to Inform Learning &amp; Teaching</t>
    </r>
    <r>
      <rPr>
        <sz val="10"/>
        <color theme="1"/>
        <rFont val="Segoe UI"/>
        <family val="2"/>
      </rPr>
      <t xml:space="preserve"> during 2025 OR have already completed this subject.</t>
    </r>
  </si>
  <si>
    <t>*</t>
  </si>
  <si>
    <t>Ready to enrol means that you have / will have met all of the subject pre-requisites AND you are planning to enrol into the subject in the study period/s indicated</t>
  </si>
  <si>
    <t>2)</t>
  </si>
  <si>
    <t>The left-hand column shows the subject you should have completed based on when you commenced study. The right-hand column shows the subject that you should complete instead, if you have not yet successfully completed the previous subject.</t>
  </si>
  <si>
    <t>Year 3</t>
  </si>
  <si>
    <r>
      <t xml:space="preserve">If the </t>
    </r>
    <r>
      <rPr>
        <i/>
        <sz val="10"/>
        <color theme="1"/>
        <rFont val="Segoe UI"/>
        <family val="2"/>
      </rPr>
      <t>Degree Progression Stage</t>
    </r>
    <r>
      <rPr>
        <sz val="10"/>
        <color theme="1"/>
        <rFont val="Segoe UI"/>
        <family val="2"/>
      </rPr>
      <t xml:space="preserve"> you've chosen requires the completion of certain subjects, this will be indicated in the </t>
    </r>
    <r>
      <rPr>
        <i/>
        <sz val="10"/>
        <color theme="1"/>
        <rFont val="Segoe UI"/>
        <family val="2"/>
      </rPr>
      <t>Notes</t>
    </r>
    <r>
      <rPr>
        <sz val="10"/>
        <color theme="1"/>
        <rFont val="Segoe UI"/>
        <family val="2"/>
      </rPr>
      <t xml:space="preserve"> column. You can also mark off subjects you've completed in the </t>
    </r>
    <r>
      <rPr>
        <i/>
        <sz val="10"/>
        <color theme="1"/>
        <rFont val="Segoe UI"/>
        <family val="2"/>
      </rPr>
      <t>Your Progress</t>
    </r>
    <r>
      <rPr>
        <sz val="10"/>
        <color theme="1"/>
        <rFont val="Segoe UI"/>
        <family val="2"/>
      </rPr>
      <t xml:space="preserve"> column.</t>
    </r>
  </si>
  <si>
    <t>3)</t>
  </si>
  <si>
    <r>
      <t xml:space="preserve">For any subjects in the left-hand column that you have not completed, you should now enrol in the new subject shown in the right-hand column. </t>
    </r>
    <r>
      <rPr>
        <b/>
        <sz val="10"/>
        <color theme="1"/>
        <rFont val="Segoe UI"/>
        <family val="2"/>
      </rPr>
      <t>It is important that you read the notes under any subjects in the right-hand column before you enrol.</t>
    </r>
  </si>
  <si>
    <t>4)</t>
  </si>
  <si>
    <t>This planner only shows subject availabilities for 2025.</t>
  </si>
  <si>
    <t>Year 4</t>
  </si>
  <si>
    <t xml:space="preserve">  </t>
  </si>
  <si>
    <t>indicates that the subject will be offered in that study period</t>
  </si>
  <si>
    <t>û</t>
  </si>
  <si>
    <t>indicates that the subject will no longer be offered in that study period</t>
  </si>
  <si>
    <t xml:space="preserve"> </t>
  </si>
  <si>
    <t>indicates that the new subject is planned to roll out in that study period in a later year, but the unit will not be available to students during 2025.</t>
  </si>
  <si>
    <t>This study plan is correct and contains up to date course information at the time of issue but may be subject to change. Curtin will not be liable to you or to any other person for any loss or damage (including direct, consequential or economic loss or damage) however caused and whether by negligence or otherwise which may result directly or indirectly from the use of this publication.</t>
  </si>
  <si>
    <t>If you have any queries about your course, please contact Curtin Connect.</t>
  </si>
  <si>
    <t>Curtin University is a trademark of Curtin University of Technology</t>
  </si>
  <si>
    <t>CRICOS Provider Code 00301J</t>
  </si>
  <si>
    <t>❶❷❸❹</t>
  </si>
  <si>
    <t>OUA Course:</t>
  </si>
  <si>
    <t>Bachelor of Education (Secondary Education)(OpenUnis CSP)</t>
  </si>
  <si>
    <t>800 credit points required</t>
  </si>
  <si>
    <t>Course Progression Stage at the start of OpenUnis SP1 2025:</t>
  </si>
  <si>
    <t>Please choose your Major</t>
  </si>
  <si>
    <t>Start</t>
  </si>
  <si>
    <t>No. students</t>
  </si>
  <si>
    <t>Please choose the option that applies to you</t>
  </si>
  <si>
    <t>Black font</t>
  </si>
  <si>
    <t>No change to unit or delivery period</t>
  </si>
  <si>
    <t>Arts Education Major - Visual Arts</t>
  </si>
  <si>
    <t>ARTST</t>
  </si>
  <si>
    <t>❶ Have completed less than 3 study periods (6 subjects)</t>
  </si>
  <si>
    <t>OUAStg1</t>
  </si>
  <si>
    <t>OR have not completed EDS110 prior to end of 2024</t>
  </si>
  <si>
    <t>Red font</t>
  </si>
  <si>
    <t>Unit to be deactivated</t>
  </si>
  <si>
    <t>English Education Major</t>
  </si>
  <si>
    <t>ENGLT</t>
  </si>
  <si>
    <t>OUAStg2</t>
  </si>
  <si>
    <t>Orange font</t>
  </si>
  <si>
    <t>Unit to be changed</t>
  </si>
  <si>
    <t>HUSGE</t>
  </si>
  <si>
    <t>❸ Ready to enrol* into EDS261 in 2025 SP1</t>
  </si>
  <si>
    <t>OUAStg3</t>
  </si>
  <si>
    <t>No credit point requisites in OUA</t>
  </si>
  <si>
    <t>Grey font</t>
  </si>
  <si>
    <t>Unit to be removed from the structure, but not deactivated</t>
  </si>
  <si>
    <t>❹ Ready to enrol* into or have completed EDS360</t>
  </si>
  <si>
    <t>OUAStg4</t>
  </si>
  <si>
    <t>Green font</t>
  </si>
  <si>
    <t>New or Admin New unit</t>
  </si>
  <si>
    <t>OUA Stage 1 Transitional Data</t>
  </si>
  <si>
    <r>
      <t xml:space="preserve">❶ Have completed less than 3 study periods (6 subjects) </t>
    </r>
    <r>
      <rPr>
        <b/>
        <sz val="11"/>
        <color rgb="FF000000"/>
        <rFont val="Aptos Narrow"/>
        <family val="2"/>
        <scheme val="minor"/>
      </rPr>
      <t>OR</t>
    </r>
    <r>
      <rPr>
        <sz val="11"/>
        <color rgb="FF000000"/>
        <rFont val="Aptos Narrow"/>
        <family val="2"/>
        <scheme val="minor"/>
      </rPr>
      <t xml:space="preserve"> have not completed EDS110 by the end of 2024 SP4</t>
    </r>
  </si>
  <si>
    <t>OUA Core Units</t>
  </si>
  <si>
    <t>Existing Core Units Structure</t>
  </si>
  <si>
    <t>New Core Units Structure (Stage 1)</t>
  </si>
  <si>
    <t>Table_OUAStg1</t>
  </si>
  <si>
    <t>Formula</t>
  </si>
  <si>
    <t>OUA Sort ID</t>
  </si>
  <si>
    <t>OUA OSeq</t>
  </si>
  <si>
    <t>OYr</t>
  </si>
  <si>
    <t>Old OUA UDC</t>
  </si>
  <si>
    <t>Old Ver</t>
  </si>
  <si>
    <t>Old OUA Cd</t>
  </si>
  <si>
    <t>Old Title</t>
  </si>
  <si>
    <t>Old Credits</t>
  </si>
  <si>
    <t>OUA NSeq</t>
  </si>
  <si>
    <t>NYr</t>
  </si>
  <si>
    <t>New OUA UDC</t>
  </si>
  <si>
    <t>New Ver</t>
  </si>
  <si>
    <t>New OUA Cd</t>
  </si>
  <si>
    <t>New Title</t>
  </si>
  <si>
    <t>New Credits</t>
  </si>
  <si>
    <t>Unit change Notes</t>
  </si>
  <si>
    <t>Variation for 2025 Transition
Cohort comm 2024 SP3</t>
  </si>
  <si>
    <t>Availabilities Notes</t>
  </si>
  <si>
    <t>EDUC1022</t>
  </si>
  <si>
    <t>EDC135</t>
  </si>
  <si>
    <t>Child Development for Educators</t>
  </si>
  <si>
    <t>EDUC1020</t>
  </si>
  <si>
    <t>EDC105</t>
  </si>
  <si>
    <t>Teaching and Learning in the Digital World</t>
  </si>
  <si>
    <t>EDSC1012</t>
  </si>
  <si>
    <t>EDS110</t>
  </si>
  <si>
    <t>Managing the Learning Environment</t>
  </si>
  <si>
    <t>EDUC1037-1</t>
  </si>
  <si>
    <t>EDC190</t>
  </si>
  <si>
    <t>Professional Teaching Practice 1</t>
  </si>
  <si>
    <t>Content from EDSC1011, EDUC1017 + theory from old PE1</t>
  </si>
  <si>
    <t>Complete this unit in 2025SP4</t>
  </si>
  <si>
    <t>EDSC1010</t>
  </si>
  <si>
    <t>EDS107</t>
  </si>
  <si>
    <t xml:space="preserve">Literacy and Numeracy Across the Curriculum </t>
  </si>
  <si>
    <t>EDSC2015-1</t>
  </si>
  <si>
    <t>EDS225</t>
  </si>
  <si>
    <t>Secondary Professional Teaching Practice 2</t>
  </si>
  <si>
    <t>Content from EDSC1011 + theory from old Sec PE2</t>
  </si>
  <si>
    <t>Complete this unit in 2026SP2</t>
  </si>
  <si>
    <t>EDUC1018</t>
  </si>
  <si>
    <t>EDC163</t>
  </si>
  <si>
    <t>The Professional Educator: Developing Teacher Identity</t>
  </si>
  <si>
    <t>EDUC1018-1</t>
  </si>
  <si>
    <t>This cohort will complete old unit</t>
  </si>
  <si>
    <t>Changed avail</t>
  </si>
  <si>
    <t>EDUC2006</t>
  </si>
  <si>
    <t>EDC245</t>
  </si>
  <si>
    <t>Learning Theories, Diversity and Differentiation</t>
  </si>
  <si>
    <t>EDSC2014</t>
  </si>
  <si>
    <t>EDS215</t>
  </si>
  <si>
    <t>Educating Adolescents: Diversity, Differentiation and Inclusion</t>
  </si>
  <si>
    <t>Content from EDUC2005 + EDSC3009</t>
  </si>
  <si>
    <t>EDSC2007</t>
  </si>
  <si>
    <t>EDS210</t>
  </si>
  <si>
    <t>Sec Prof Exp 1: Planning</t>
  </si>
  <si>
    <t>EDUC1036-1</t>
  </si>
  <si>
    <t>EDC185</t>
  </si>
  <si>
    <t>Professional Experience 1</t>
  </si>
  <si>
    <t>Content from EDUC1017 + old Sec PE1, moved from Y2 to Y1</t>
  </si>
  <si>
    <t>Complete this unit is 2026SP1</t>
  </si>
  <si>
    <t>Changed avail &amp; year</t>
  </si>
  <si>
    <t>EDSC2010</t>
  </si>
  <si>
    <t>EDS261</t>
  </si>
  <si>
    <t>Sec Prof Exp 2: Assessment and Reporting</t>
  </si>
  <si>
    <t>EDSC2016-1</t>
  </si>
  <si>
    <t>EDS220</t>
  </si>
  <si>
    <t>Secondary Professional Experience 2</t>
  </si>
  <si>
    <t>Removed unit subtitle</t>
  </si>
  <si>
    <t>Complete this unit is 2026SP3</t>
  </si>
  <si>
    <t>INED3002</t>
  </si>
  <si>
    <t>EDC370</t>
  </si>
  <si>
    <t>Indigenous Australian Education</t>
  </si>
  <si>
    <t>INED3001</t>
  </si>
  <si>
    <t>Subject code has changed - Requisites need updating</t>
  </si>
  <si>
    <t>10.2B</t>
  </si>
  <si>
    <t>EDSC3010</t>
  </si>
  <si>
    <t>EDS309</t>
  </si>
  <si>
    <t>Educating Adolescents: Diversity and Inclusion</t>
  </si>
  <si>
    <t>EDSC3014</t>
  </si>
  <si>
    <t>EDS320</t>
  </si>
  <si>
    <t>Secondary Professional Teaching Practice 3</t>
  </si>
  <si>
    <t>Content from EDSC1011 + theory from old Sec PE3</t>
  </si>
  <si>
    <t>EDSC3006</t>
  </si>
  <si>
    <t>EDS360</t>
  </si>
  <si>
    <t>Sec Prof Exp 3: Using Data to Inform Learning and Teaching</t>
  </si>
  <si>
    <t>EDSC3016</t>
  </si>
  <si>
    <t>EDS315</t>
  </si>
  <si>
    <t>Secondary Professional Experience 3</t>
  </si>
  <si>
    <t>EDSC3008</t>
  </si>
  <si>
    <t>EDS355</t>
  </si>
  <si>
    <t>Curriculum and Culture in Secondary Schools</t>
  </si>
  <si>
    <t>EDUC4050</t>
  </si>
  <si>
    <t>EDC445</t>
  </si>
  <si>
    <t>The Professional Educator: Transition to the Profession</t>
  </si>
  <si>
    <t>EDUC4041</t>
  </si>
  <si>
    <t>EDC450</t>
  </si>
  <si>
    <t>Professional Experience 4: The Internship</t>
  </si>
  <si>
    <t>OUA Major Units</t>
  </si>
  <si>
    <t>Existing Major Units Structures</t>
  </si>
  <si>
    <t>New Major Units Structures (Stage 1)</t>
  </si>
  <si>
    <t>Table_ARTSTOUAStg1</t>
  </si>
  <si>
    <t>Variation for 2025 Transition</t>
  </si>
  <si>
    <t>VISA1014</t>
  </si>
  <si>
    <t>VAR110</t>
  </si>
  <si>
    <t>Drawing</t>
  </si>
  <si>
    <t>No change any Major</t>
  </si>
  <si>
    <t>VISA1013</t>
  </si>
  <si>
    <t>VSW14</t>
  </si>
  <si>
    <t>Fine Art Studio Methods</t>
  </si>
  <si>
    <t>Complete this unit is 2024SP4</t>
  </si>
  <si>
    <t>EDSC4033</t>
  </si>
  <si>
    <t>EDS155</t>
  </si>
  <si>
    <t>Curriculum &amp; Instruction Lower Secondary: The Arts</t>
  </si>
  <si>
    <t>EDUC1030</t>
  </si>
  <si>
    <t>EDC153</t>
  </si>
  <si>
    <t>Performing Arts for Educators</t>
  </si>
  <si>
    <t>AC-ARVA1</t>
  </si>
  <si>
    <t>Choose VSW210 or VSW220</t>
  </si>
  <si>
    <t>Replaced with 2 new Alt Cores</t>
  </si>
  <si>
    <t>VISA2013</t>
  </si>
  <si>
    <t>VSW230</t>
  </si>
  <si>
    <t>Fine Art Studio Extension</t>
  </si>
  <si>
    <t>Moved later in Y2 (swaps with VIS18)</t>
  </si>
  <si>
    <t>Complete this unit is 2025SP2</t>
  </si>
  <si>
    <t>SpecElec</t>
  </si>
  <si>
    <t>Changed from SP1 to SP4</t>
  </si>
  <si>
    <t>Complete this unit is 2026SP4</t>
  </si>
  <si>
    <t>VISA1008</t>
  </si>
  <si>
    <t>VIS18</t>
  </si>
  <si>
    <t>Introduction to History of Art and Design</t>
  </si>
  <si>
    <t>Moved earlier in Y2 (swaps with VSW230)</t>
  </si>
  <si>
    <t>Moved to Y3 (swaps with EDS310)</t>
  </si>
  <si>
    <t>VISA2027</t>
  </si>
  <si>
    <t>VIS24</t>
  </si>
  <si>
    <t>Australian Art</t>
  </si>
  <si>
    <t>EDSC4029</t>
  </si>
  <si>
    <t>EDS310</t>
  </si>
  <si>
    <t>Curriculum &amp; Instruction Senior Secondary: The Arts</t>
  </si>
  <si>
    <t>Moved to Y2 (swaps with SpecElec)</t>
  </si>
  <si>
    <t>EDPR3015</t>
  </si>
  <si>
    <t>EDP385</t>
  </si>
  <si>
    <t>Visual and Media Arts Education</t>
  </si>
  <si>
    <t>VISA3015</t>
  </si>
  <si>
    <t>VSW330</t>
  </si>
  <si>
    <t>Fine Art Concepts and Contexts</t>
  </si>
  <si>
    <t>VISA3013</t>
  </si>
  <si>
    <t>VSW31</t>
  </si>
  <si>
    <t>Fine Art Studio Practice</t>
  </si>
  <si>
    <t>OR</t>
  </si>
  <si>
    <t>AltCore</t>
  </si>
  <si>
    <t>VISA2011</t>
  </si>
  <si>
    <t>VSW210</t>
  </si>
  <si>
    <t>Fine Art Studio Strategies</t>
  </si>
  <si>
    <t>VISA2012</t>
  </si>
  <si>
    <t>VSW220</t>
  </si>
  <si>
    <t>Fine Art Studio Processes</t>
  </si>
  <si>
    <t>Table_ENGLTOUAStg1</t>
  </si>
  <si>
    <t>CWRI1004</t>
  </si>
  <si>
    <t>MCA110</t>
  </si>
  <si>
    <t>Engaging Narrative</t>
  </si>
  <si>
    <t>LCST1005</t>
  </si>
  <si>
    <t>ENG100</t>
  </si>
  <si>
    <t>Introduction to Cultural Studies</t>
  </si>
  <si>
    <t>EDSC4031</t>
  </si>
  <si>
    <t>EDS113</t>
  </si>
  <si>
    <t>Curriculum &amp; Instruction Lower Secondary: English</t>
  </si>
  <si>
    <t>PWRP1001</t>
  </si>
  <si>
    <t>PWP110</t>
  </si>
  <si>
    <t>Introduction to Creative and Professional Writing</t>
  </si>
  <si>
    <t>LCST2008</t>
  </si>
  <si>
    <t>ENG200</t>
  </si>
  <si>
    <t>Genre and Classic Texts</t>
  </si>
  <si>
    <t>EDUC2008</t>
  </si>
  <si>
    <t>EDC235</t>
  </si>
  <si>
    <t>Teaching Language, Literacy and Literature in Junior Primary</t>
  </si>
  <si>
    <t>EDUC4025</t>
  </si>
  <si>
    <t>EDC487</t>
  </si>
  <si>
    <t>Creative Literacies</t>
  </si>
  <si>
    <t>Alt NSeq 9, NYr 3</t>
  </si>
  <si>
    <t>Complete this unit is 2027SP3</t>
  </si>
  <si>
    <t>Swaps with ENG210 for CSP3 (moves to Y3)</t>
  </si>
  <si>
    <t>Moved to Y3 (SP2 for CSP1, SP4 for CSP3)</t>
  </si>
  <si>
    <t>LCST2009</t>
  </si>
  <si>
    <t>ENG210</t>
  </si>
  <si>
    <t>Reading Gender</t>
  </si>
  <si>
    <t>Alt NSeq 7, NYr 2</t>
  </si>
  <si>
    <t>Swaps with EDC487 for CSP3 (moves to Y2)</t>
  </si>
  <si>
    <t>EDSC4019</t>
  </si>
  <si>
    <t>EDS365</t>
  </si>
  <si>
    <t>Curriculum &amp; Instruction Senior Secondary: English</t>
  </si>
  <si>
    <t>EDPR3011</t>
  </si>
  <si>
    <t>EDP333</t>
  </si>
  <si>
    <t>English Pedagogies and the Integrated Curriculum</t>
  </si>
  <si>
    <t>EDUC4024</t>
  </si>
  <si>
    <t>EDC486</t>
  </si>
  <si>
    <t>Creating and Responding to Literature</t>
  </si>
  <si>
    <t>Alt NSeq 10, NYr 3</t>
  </si>
  <si>
    <t>Complete this unit is 2027SP2</t>
  </si>
  <si>
    <t>Swaps with SpecElec for CSP3 (moves earlier Y3)</t>
  </si>
  <si>
    <t>Alt NSeq 12, NYr 3</t>
  </si>
  <si>
    <t>Swaps with EDC486 for CSP3 (moves later in Y3)</t>
  </si>
  <si>
    <t>LCST3008</t>
  </si>
  <si>
    <t>ENG300</t>
  </si>
  <si>
    <t>Decolonising Place</t>
  </si>
  <si>
    <t>Changed from SP3 to SP2</t>
  </si>
  <si>
    <t>LCST3009</t>
  </si>
  <si>
    <t>ENG310</t>
  </si>
  <si>
    <t>Textual Futures</t>
  </si>
  <si>
    <t>Table_HUSGEOUAStg1</t>
  </si>
  <si>
    <t>GEOG1001</t>
  </si>
  <si>
    <t>GPH100</t>
  </si>
  <si>
    <t>Human Geography</t>
  </si>
  <si>
    <t>EDUC1028</t>
  </si>
  <si>
    <t>EDC175</t>
  </si>
  <si>
    <t>Educators Inquiring About the World</t>
  </si>
  <si>
    <t>Culture to Cultures</t>
  </si>
  <si>
    <t>EDSC4025</t>
  </si>
  <si>
    <t>EDS144</t>
  </si>
  <si>
    <t>Curriculum &amp; Instruction Lower Secondary: HASS</t>
  </si>
  <si>
    <t>ECON1002</t>
  </si>
  <si>
    <t>BAN12</t>
  </si>
  <si>
    <t>Introductory Economics</t>
  </si>
  <si>
    <t>ECON1001</t>
  </si>
  <si>
    <t>ECON1000</t>
  </si>
  <si>
    <t>PHGY1001</t>
  </si>
  <si>
    <t>GPH110</t>
  </si>
  <si>
    <t>Physical Geography</t>
  </si>
  <si>
    <t>GEOG2004</t>
  </si>
  <si>
    <t>GPH200</t>
  </si>
  <si>
    <t>Geographies of Food Security</t>
  </si>
  <si>
    <t>AC-HSGE12</t>
  </si>
  <si>
    <t>AltCore2</t>
  </si>
  <si>
    <t>Choose GPH200 or GPH220 (see below)</t>
  </si>
  <si>
    <t>PHGY2001</t>
  </si>
  <si>
    <t>GPH230</t>
  </si>
  <si>
    <t>Natural Hazards</t>
  </si>
  <si>
    <t>AC-HSGE11</t>
  </si>
  <si>
    <t>AltCore1</t>
  </si>
  <si>
    <t>Choose GPH230 or GPH210 (see below)</t>
  </si>
  <si>
    <t>EDSC4027</t>
  </si>
  <si>
    <t>EDS375</t>
  </si>
  <si>
    <t>Curriculum &amp; Instruction Senior Secondary: HASS</t>
  </si>
  <si>
    <t>EDPR3010</t>
  </si>
  <si>
    <t>EDP373</t>
  </si>
  <si>
    <t>Inquiry in the Humanities and Social Sciences Classroom</t>
  </si>
  <si>
    <t>PHGY3001</t>
  </si>
  <si>
    <t>GPH311</t>
  </si>
  <si>
    <t>Cultural Landscapes</t>
  </si>
  <si>
    <t>AC-HSGE13</t>
  </si>
  <si>
    <t>AltCore3</t>
  </si>
  <si>
    <t>Choose GPH311 or GPH320 (see below)</t>
  </si>
  <si>
    <t>GEOG3003</t>
  </si>
  <si>
    <t>GPH300</t>
  </si>
  <si>
    <t>Sustainable Livelihoods</t>
  </si>
  <si>
    <t>GEOG2005</t>
  </si>
  <si>
    <t>GPH210</t>
  </si>
  <si>
    <t>Fieldwork Skills</t>
  </si>
  <si>
    <t>GEOG2003</t>
  </si>
  <si>
    <t>GPH220</t>
  </si>
  <si>
    <t>Geographies of Migration</t>
  </si>
  <si>
    <t>GEOG3002</t>
  </si>
  <si>
    <t>GPH320</t>
  </si>
  <si>
    <t>Urban Geographies</t>
  </si>
  <si>
    <t>All Stgs</t>
  </si>
  <si>
    <t>Existing Major Options Units</t>
  </si>
  <si>
    <t>New Major Options Units (All Stages)</t>
  </si>
  <si>
    <t>Table_MajOptions</t>
  </si>
  <si>
    <t>Column1</t>
  </si>
  <si>
    <t>Column2</t>
  </si>
  <si>
    <t>NewOpt ENGLT</t>
  </si>
  <si>
    <t>NewOpt HUSGE</t>
  </si>
  <si>
    <t>NewOpt ARTST</t>
  </si>
  <si>
    <t>CTED4007</t>
  </si>
  <si>
    <t>EDC430</t>
  </si>
  <si>
    <t>Teaching about Jesus in Catholic Schools</t>
  </si>
  <si>
    <t>CTED4009</t>
  </si>
  <si>
    <t>EDC435</t>
  </si>
  <si>
    <t>Teaching about the Gospels in Catholic Schools</t>
  </si>
  <si>
    <t>CTED4004</t>
  </si>
  <si>
    <t>EDC484</t>
  </si>
  <si>
    <t>Teaching about Sacraments in Catholic Schools</t>
  </si>
  <si>
    <t>EDUC4037</t>
  </si>
  <si>
    <t>Option removed from OUMU-ENGL1 only (changed to Core)</t>
  </si>
  <si>
    <t>EDUC4026</t>
  </si>
  <si>
    <t>EDC494</t>
  </si>
  <si>
    <t>Language and Diversity</t>
  </si>
  <si>
    <t>EDUC4033</t>
  </si>
  <si>
    <t>EDC488</t>
  </si>
  <si>
    <t>Project-based iSTEM Education</t>
  </si>
  <si>
    <t>EDUC4035</t>
  </si>
  <si>
    <t>EDC492</t>
  </si>
  <si>
    <t>iSTEM Education through Digital Stories</t>
  </si>
  <si>
    <t>EDUC4030</t>
  </si>
  <si>
    <t>EDC493</t>
  </si>
  <si>
    <t>iSTEM: Social Issues</t>
  </si>
  <si>
    <t>EDUC4039</t>
  </si>
  <si>
    <t>EDC491</t>
  </si>
  <si>
    <t>Technologies: Coding for Teachers</t>
  </si>
  <si>
    <t>EDUC4047</t>
  </si>
  <si>
    <t>EDC495</t>
  </si>
  <si>
    <t>Technologies: Design Solutions</t>
  </si>
  <si>
    <t>EDUC4043</t>
  </si>
  <si>
    <t>EDC470</t>
  </si>
  <si>
    <t>Technologies: Digital Solutions</t>
  </si>
  <si>
    <t>EDUC4045</t>
  </si>
  <si>
    <t>EDC465</t>
  </si>
  <si>
    <t>Alternative Approaches to Teaching Literacy and Numeracy</t>
  </si>
  <si>
    <t>EDUC4028</t>
  </si>
  <si>
    <t>EDC460</t>
  </si>
  <si>
    <t>Literacy and Numeracy for First Nations Peoples of Australia</t>
  </si>
  <si>
    <t>EDC490</t>
  </si>
  <si>
    <t>Supporting Literacy and Numeracy Development for Diverse Learners</t>
  </si>
  <si>
    <t>Option removed from OUMU-HSGE1 only (Why?)</t>
  </si>
  <si>
    <t>EDIB4004</t>
  </si>
  <si>
    <t>EDC481</t>
  </si>
  <si>
    <t>Introduction to the International Baccalaureate Programme</t>
  </si>
  <si>
    <t>Option removed from all OUA Majors</t>
  </si>
  <si>
    <t>EDIB4006</t>
  </si>
  <si>
    <t>EDC497</t>
  </si>
  <si>
    <t>International Baccalaureate Middle Years Programme</t>
  </si>
  <si>
    <t>EDIB4007</t>
  </si>
  <si>
    <t>EDC482</t>
  </si>
  <si>
    <t>The International Baccalaureate in Action</t>
  </si>
  <si>
    <t>OUA Stage 2 Transitional Data</t>
  </si>
  <si>
    <r>
      <rPr>
        <b/>
        <sz val="11"/>
        <color rgb="FFFF0000"/>
        <rFont val="Aptos Narrow"/>
        <family val="2"/>
        <scheme val="minor"/>
      </rPr>
      <t>AND</t>
    </r>
    <r>
      <rPr>
        <sz val="11"/>
        <color rgb="FFFF0000"/>
        <rFont val="Aptos Narrow"/>
        <family val="2"/>
        <scheme val="minor"/>
      </rPr>
      <t xml:space="preserve"> then EDS261 in 2025 SP3?</t>
    </r>
  </si>
  <si>
    <t>New Core Units Structure (Stage 2)</t>
  </si>
  <si>
    <t>Table_OUAStg2</t>
  </si>
  <si>
    <t>Requisite Notes</t>
  </si>
  <si>
    <t>EDSC1012-2</t>
  </si>
  <si>
    <t>Pre-req for EDS210</t>
  </si>
  <si>
    <t>EDSC1010-2</t>
  </si>
  <si>
    <t>Seek advice from CC if not completed</t>
  </si>
  <si>
    <t>EDUC1018-2</t>
  </si>
  <si>
    <t>EDSC2007-2</t>
  </si>
  <si>
    <t>Sec Prof Exp 1: Planning (Final Delivery)</t>
  </si>
  <si>
    <t>ENR 2025 SP2</t>
  </si>
  <si>
    <t>EDSC2016</t>
  </si>
  <si>
    <t>See Qs</t>
  </si>
  <si>
    <t>Subject code has changed</t>
  </si>
  <si>
    <t>Requisites need updating</t>
  </si>
  <si>
    <t>EDSC3014-2</t>
  </si>
  <si>
    <t>Replaces EDS360 for Stg1+Stg2</t>
  </si>
  <si>
    <t>New Major Units Structures (Stage 2)</t>
  </si>
  <si>
    <t>Table_ARTSTOUAStg2</t>
  </si>
  <si>
    <t>EDUC1030-2</t>
  </si>
  <si>
    <t>This subject will be retired at the end of 2025</t>
  </si>
  <si>
    <t>Y2SP3 / Y2SP1</t>
  </si>
  <si>
    <t>ARVA1</t>
  </si>
  <si>
    <t>Maintain old structure to end Y2?</t>
  </si>
  <si>
    <t>Y2SP4 / Y2SP2</t>
  </si>
  <si>
    <t>Y3SP2 / Y3SP4</t>
  </si>
  <si>
    <t>Y3SP4 / Y3SP2</t>
  </si>
  <si>
    <t>Y4SP2 / Y4SP4</t>
  </si>
  <si>
    <t>Table_ENGLTOUAStg2</t>
  </si>
  <si>
    <t>EDS133</t>
  </si>
  <si>
    <t>8</t>
  </si>
  <si>
    <t>ENGL1</t>
  </si>
  <si>
    <t>14 / 12</t>
  </si>
  <si>
    <t>4 / 3</t>
  </si>
  <si>
    <t>May need to swap with ENG310 as new subject is SP2 only</t>
  </si>
  <si>
    <t>Y4SP1 / Y4SP3</t>
  </si>
  <si>
    <t>12 / 14</t>
  </si>
  <si>
    <t>3 / 4</t>
  </si>
  <si>
    <t>Table_HUSGEOUAStg2</t>
  </si>
  <si>
    <t>This subject will have a new code from 2025</t>
  </si>
  <si>
    <t>HSGE1</t>
  </si>
  <si>
    <t>Y3SP1 / Y3SP3</t>
  </si>
  <si>
    <t>Swaps with GPH230</t>
  </si>
  <si>
    <t>SP2 only from 2025, swaps with C&amp;I Sen to Y3</t>
  </si>
  <si>
    <t>SP3 only from 2025, swaps with SpecElec Y2</t>
  </si>
  <si>
    <t>Swaps with GPH200</t>
  </si>
  <si>
    <r>
      <t xml:space="preserve">Y3SP4 / </t>
    </r>
    <r>
      <rPr>
        <i/>
        <sz val="9"/>
        <color theme="5"/>
        <rFont val="Arial"/>
        <family val="2"/>
      </rPr>
      <t>Y3SP2</t>
    </r>
  </si>
  <si>
    <r>
      <t xml:space="preserve">Y3SP4 / </t>
    </r>
    <r>
      <rPr>
        <i/>
        <sz val="9"/>
        <color theme="5"/>
        <rFont val="Arial"/>
        <family val="2"/>
      </rPr>
      <t>Y4SP4</t>
    </r>
  </si>
  <si>
    <t>Reduced availabilities will be effective from 2025</t>
  </si>
  <si>
    <t>OUA Stage 3 Transitional Data</t>
  </si>
  <si>
    <r>
      <rPr>
        <b/>
        <sz val="11"/>
        <color rgb="FFFF0000"/>
        <rFont val="Aptos Narrow"/>
        <family val="2"/>
        <scheme val="minor"/>
      </rPr>
      <t>AND</t>
    </r>
    <r>
      <rPr>
        <sz val="11"/>
        <color rgb="FFFF0000"/>
        <rFont val="Aptos Narrow"/>
        <family val="2"/>
        <scheme val="minor"/>
      </rPr>
      <t xml:space="preserve"> then EDS360 also in 2025?</t>
    </r>
  </si>
  <si>
    <t>New Core Units Structure (Stage 3)</t>
  </si>
  <si>
    <t>Table_OUAStg3</t>
  </si>
  <si>
    <t>EDSC1010-3</t>
  </si>
  <si>
    <t>EDUC2006-4</t>
  </si>
  <si>
    <t>This cohort will not do Ed Adolesc unless they have not completed EDC245</t>
  </si>
  <si>
    <t>EDSC2007-3</t>
  </si>
  <si>
    <t>Passed EDS210 by end 2024</t>
  </si>
  <si>
    <t>EDSC2010-3</t>
  </si>
  <si>
    <t>Final delivery</t>
  </si>
  <si>
    <t>ENR EDS261 2025 SP1</t>
  </si>
  <si>
    <t>EDSC3014-3</t>
  </si>
  <si>
    <t>Move later in Y3 (swaps with Major unit)</t>
  </si>
  <si>
    <t>Confirm advice for students who have completed EDS309</t>
  </si>
  <si>
    <t>EDSC3016-3</t>
  </si>
  <si>
    <t>Moves to Y4 (swaps with Major unit)</t>
  </si>
  <si>
    <t>New Major Units Structures (Stage 3)</t>
  </si>
  <si>
    <t>Table_ARTSTOUAStg3</t>
  </si>
  <si>
    <t>As per old structure</t>
  </si>
  <si>
    <t>EDPR3015-3</t>
  </si>
  <si>
    <t>Need to swap with PTP3</t>
  </si>
  <si>
    <t>VISA3015-3</t>
  </si>
  <si>
    <t>Need to swap with PE3</t>
  </si>
  <si>
    <t>Table_ENGLTOUAStg3</t>
  </si>
  <si>
    <t>EDPR3011-3</t>
  </si>
  <si>
    <t>LCST3008-3</t>
  </si>
  <si>
    <t>Table_HUSGEOUAStg3</t>
  </si>
  <si>
    <t>COMS1012</t>
  </si>
  <si>
    <t>COM155</t>
  </si>
  <si>
    <t>EDPR3010-3</t>
  </si>
  <si>
    <t>PHGY3001-3</t>
  </si>
  <si>
    <t>OUA Stage 4 Transitional Data</t>
  </si>
  <si>
    <t>New Core Units Structure (Stage 4)</t>
  </si>
  <si>
    <t>Table_OUAStg4</t>
  </si>
  <si>
    <t>EDSC2010-4</t>
  </si>
  <si>
    <t>Passed EDS261 by end 2024</t>
  </si>
  <si>
    <t>EDSC2014-4</t>
  </si>
  <si>
    <t>If have not completed EDS309 (except Arts Major)</t>
  </si>
  <si>
    <t>10.2A</t>
  </si>
  <si>
    <t>EDSC3010-A</t>
  </si>
  <si>
    <t>Arts Major only</t>
  </si>
  <si>
    <t>EDSC3006-4</t>
  </si>
  <si>
    <t>ENR during 2025</t>
  </si>
  <si>
    <t>New Major Units Structures (Stage 4)</t>
  </si>
  <si>
    <t>Table_ARTSTOUAStg4</t>
  </si>
  <si>
    <t>Choose VSW210 or VSW220 (see below)</t>
  </si>
  <si>
    <t>Swap with EDS309, so can complete in 2024 SP4</t>
  </si>
  <si>
    <t>Table_ENGLTOUAStg4</t>
  </si>
  <si>
    <t>10 / 12</t>
  </si>
  <si>
    <t>Y3SP4 / Y3SP4</t>
  </si>
  <si>
    <t>Table_HUSGEOUAStg4</t>
  </si>
  <si>
    <t>OUA TRANSITIONAL HANDBOOK</t>
  </si>
  <si>
    <t>Associated Structures</t>
  </si>
  <si>
    <t>OUA UDC</t>
  </si>
  <si>
    <t>Ver</t>
  </si>
  <si>
    <t>OUA Cd</t>
  </si>
  <si>
    <t>Credits</t>
  </si>
  <si>
    <t>Prereqs 2025</t>
  </si>
  <si>
    <t>Changes Made</t>
  </si>
  <si>
    <t>Notes about variations for transitions</t>
  </si>
  <si>
    <t>First/Final 
OUA</t>
  </si>
  <si>
    <t>2024 SP1</t>
  </si>
  <si>
    <t>2024 SP2</t>
  </si>
  <si>
    <t>2024 SP3</t>
  </si>
  <si>
    <t>2024 SP4</t>
  </si>
  <si>
    <t>2025 SP1</t>
  </si>
  <si>
    <t>2025 SP2</t>
  </si>
  <si>
    <t>2025 SP3</t>
  </si>
  <si>
    <t>2025 SP4</t>
  </si>
  <si>
    <t>2026 SP1</t>
  </si>
  <si>
    <t>2026 SP2</t>
  </si>
  <si>
    <t>2026 SP3</t>
  </si>
  <si>
    <t>2026 SP4</t>
  </si>
  <si>
    <t>2025 Transition Notes</t>
  </si>
  <si>
    <t>Progress Required</t>
  </si>
  <si>
    <t>Questions</t>
  </si>
  <si>
    <t>Alt NSeq</t>
  </si>
  <si>
    <t>Change Effective</t>
  </si>
  <si>
    <t>OU-EDSC1 Version 3</t>
  </si>
  <si>
    <t>OU-EDSC1 Version 4</t>
  </si>
  <si>
    <t>OUMU-ARTST</t>
  </si>
  <si>
    <t>OUMU-ARVA1</t>
  </si>
  <si>
    <t>OUMU-ENGLT</t>
  </si>
  <si>
    <t>OUMU-ENGL1</t>
  </si>
  <si>
    <t>OUMU-HUSGE</t>
  </si>
  <si>
    <t>OUMU-HSGE1</t>
  </si>
  <si>
    <t>Col2</t>
  </si>
  <si>
    <t>OB-EDEC</t>
  </si>
  <si>
    <t>OB-EDPR</t>
  </si>
  <si>
    <t>Nil</t>
  </si>
  <si>
    <t>Replaced EDUC1028</t>
  </si>
  <si>
    <t>ü</t>
  </si>
  <si>
    <t>Core</t>
  </si>
  <si>
    <t>The code for this subject has changed</t>
  </si>
  <si>
    <t>Move earlier for Stg3, so can complete PTP3 in 2026</t>
  </si>
  <si>
    <t>Swap this subject with EDS320</t>
  </si>
  <si>
    <t>Replaced by EDUC4024</t>
  </si>
  <si>
    <t>Replaced for Stg1+Stg2, NOT Stg3</t>
  </si>
  <si>
    <t>SP4 2024</t>
  </si>
  <si>
    <t>Contact your Course Coordinator if you have not completed this subject</t>
  </si>
  <si>
    <t>Students doing Old Prac Series need a replacement</t>
  </si>
  <si>
    <t>PASS EDS107</t>
  </si>
  <si>
    <t>Same avail as PTP1</t>
  </si>
  <si>
    <t>Replaced by EDC190 for students who have …</t>
  </si>
  <si>
    <t>This subject is a pre-req for EDS210</t>
  </si>
  <si>
    <t>PASS EDS110</t>
  </si>
  <si>
    <t>EDC163 + EDS110*</t>
  </si>
  <si>
    <t>Replaced by EDUC1036 (anti-req)</t>
  </si>
  <si>
    <t>SP2 2025</t>
  </si>
  <si>
    <t>Replaced by EDC185 in SSPs</t>
  </si>
  <si>
    <t>FINAL AVAILABILITY</t>
  </si>
  <si>
    <t xml:space="preserve">Only for students with &gt;150CP </t>
  </si>
  <si>
    <t>This subject will be offered for the final time in SP2 2025</t>
  </si>
  <si>
    <t>ENR EDS210</t>
  </si>
  <si>
    <t>This subject is a pre-req for EDS261</t>
  </si>
  <si>
    <t>PASS EDS210</t>
  </si>
  <si>
    <t>Replaced by EDSC2016 (anti-req)</t>
  </si>
  <si>
    <t>SP1 2025</t>
  </si>
  <si>
    <t>Replaced by EDS220 in SSPs</t>
  </si>
  <si>
    <t>Only if PASS EDS210 by 2024SP4</t>
  </si>
  <si>
    <t>This subject will be offered for the final time in SP1 2025</t>
  </si>
  <si>
    <t>ENR EDS261</t>
  </si>
  <si>
    <t>This subject is a pre-req for EDS360</t>
  </si>
  <si>
    <t>PASS EDS261</t>
  </si>
  <si>
    <t>Replaces EDC245 for Stg1+Stg2</t>
  </si>
  <si>
    <t>SP3 2025</t>
  </si>
  <si>
    <t>Same avail EDC245</t>
  </si>
  <si>
    <t>Replaces EDS309 for Stg4 only (See variations for EDUC2006)</t>
  </si>
  <si>
    <t>Diff avail to EDS309</t>
  </si>
  <si>
    <t>The new subject is offered in SP1 &amp; SP3</t>
  </si>
  <si>
    <t>EDSC2015</t>
  </si>
  <si>
    <t>SP2 2026</t>
  </si>
  <si>
    <t>O</t>
  </si>
  <si>
    <t>This subject should be completed in Level 2, from 2026</t>
  </si>
  <si>
    <t>EDS225 or EDS210</t>
  </si>
  <si>
    <t>Replaces EDS261 for Stg2 - CC confirmed encourage to ENR in 2025 if after Old PE1</t>
  </si>
  <si>
    <t>You should enrol in this subject in 2025 if you have completed EDS210</t>
  </si>
  <si>
    <t>ENR EDS220</t>
  </si>
  <si>
    <t>Replaces EDS261 for Stg1, but complete in Y3</t>
  </si>
  <si>
    <t>You will complete this subject in Y3 instead of Y2</t>
  </si>
  <si>
    <t>Sec Prof Exp 3: Using Data to Inform Learning &amp; Teaching</t>
  </si>
  <si>
    <t>EDS261 + C&amp;I Senior Sec*</t>
  </si>
  <si>
    <t>Replaced by EDSC3016 (anti-req)</t>
  </si>
  <si>
    <t>See Qs for EDS309</t>
  </si>
  <si>
    <t>This subject will be offered for the final time in SP3 2025</t>
  </si>
  <si>
    <t>ENR / PASS EDS360</t>
  </si>
  <si>
    <t>Should students who have already completed EDS309 - have it converted to SpecElec OR be encouraged to complete this subject before it is retired?</t>
  </si>
  <si>
    <t>-</t>
  </si>
  <si>
    <t>No change</t>
  </si>
  <si>
    <t>Replaced by EDSC3014 for Stg1+2</t>
  </si>
  <si>
    <t>See Qs RE: students who PASS EDS309 bf PE3</t>
  </si>
  <si>
    <t>SP4 2025</t>
  </si>
  <si>
    <t>If Stg2orStg3 PASS EDS309 - TBC convert to SpecElect? (Alt seq for Stg2+3 is not preferred)</t>
  </si>
  <si>
    <t>Contact your Course Coordinator if you have NOT completed this subject</t>
  </si>
  <si>
    <t>PASS EDS309</t>
  </si>
  <si>
    <t>EDS220 or EDS261</t>
  </si>
  <si>
    <t>Replaces EDS309 for Stg1</t>
  </si>
  <si>
    <t>Replaces EDS309 for Stg2</t>
  </si>
  <si>
    <t>Replaces EDS309 for Stg3, but moves later</t>
  </si>
  <si>
    <t>You will complete this subject in 2026 SP2 (swap with Major subject below)</t>
  </si>
  <si>
    <t>Replaces EDS360 for Stg1+Stg2+Stg3</t>
  </si>
  <si>
    <t>SP1 2026?</t>
  </si>
  <si>
    <t>EDS320 is a Conditional Pre-Requisite for this subject</t>
  </si>
  <si>
    <t>You will complete this subject in 2026 SP3 (swap with Major subject below)</t>
  </si>
  <si>
    <t>CC confirmed new seq from 2025 - Stg1+2</t>
  </si>
  <si>
    <t>This subject should now be completed in Level 2 (swap with SpecElec)</t>
  </si>
  <si>
    <t>EDSC4019-3</t>
  </si>
  <si>
    <t>Leave in Y3 for Stg 3+4</t>
  </si>
  <si>
    <t>This subject should now be completed in Level 2 (swap with GPH200)</t>
  </si>
  <si>
    <t>EDSC4027-3</t>
  </si>
  <si>
    <t>This subject should now be completed in Level 2</t>
  </si>
  <si>
    <t>EDSC4029-3</t>
  </si>
  <si>
    <t>Replaced by EDC181 in SSPs</t>
  </si>
  <si>
    <t>Only if studying F/T comm 2024SP3</t>
  </si>
  <si>
    <t>You MUST complete the old subject in 2025 SP1 if you are studying full-time</t>
  </si>
  <si>
    <t>PASS EDC163</t>
  </si>
  <si>
    <t>Replaced by COMS1012</t>
  </si>
  <si>
    <t>Stg1 still complete</t>
  </si>
  <si>
    <t>Will be offered for the final time in SP4 2025</t>
  </si>
  <si>
    <t>Will be offered for the final time in SP3 2025</t>
  </si>
  <si>
    <t>EDUC1036</t>
  </si>
  <si>
    <r>
      <rPr>
        <sz val="9"/>
        <color rgb="FF000000"/>
        <rFont val="Arial"/>
        <family val="2"/>
      </rPr>
      <t xml:space="preserve">EDC190 </t>
    </r>
    <r>
      <rPr>
        <sz val="9"/>
        <color rgb="FFFF0000"/>
        <rFont val="Arial"/>
        <family val="2"/>
      </rPr>
      <t>or (EDC163+EDS110)</t>
    </r>
  </si>
  <si>
    <t>Alt pre-req recently added</t>
  </si>
  <si>
    <t>Should be completed in Level 1, from 2025 SP3</t>
  </si>
  <si>
    <t>Complete this new subject in Level 2</t>
  </si>
  <si>
    <t>EDUC1037</t>
  </si>
  <si>
    <t>If you have completed both EDS110 AND EDC163 you will not need to complete this subject</t>
  </si>
  <si>
    <t>You will complete this new subject in Level 2</t>
  </si>
  <si>
    <t>EDUC1038</t>
  </si>
  <si>
    <t>EDC181</t>
  </si>
  <si>
    <t xml:space="preserve">Communication Skills for Educators </t>
  </si>
  <si>
    <t>Includes content from EDUC1017 &amp; EDSC1009</t>
  </si>
  <si>
    <t>Diff avail to EDC163</t>
  </si>
  <si>
    <t>The new subject is offered in SP2 &amp; SP4</t>
  </si>
  <si>
    <t>SP3 2025?</t>
  </si>
  <si>
    <t>Replaced by EDS215 in SSPs</t>
  </si>
  <si>
    <t>Stg3 will not do Ed Adolesc unless they have not completed EDC245</t>
  </si>
  <si>
    <t>PASS EDC245</t>
  </si>
  <si>
    <t>EDS107 or EDC121</t>
  </si>
  <si>
    <t>Replaced by EDUC4025 in OU-EDSC1</t>
  </si>
  <si>
    <t>Replaced for Stg1, NOT Stg2</t>
  </si>
  <si>
    <t>SP2 only</t>
  </si>
  <si>
    <t>Only offered in SP2, can swap with ENG310 in Y4 if needed</t>
  </si>
  <si>
    <t>Option</t>
  </si>
  <si>
    <t>SP3 only</t>
  </si>
  <si>
    <t>All other units</t>
  </si>
  <si>
    <t>No changes</t>
  </si>
  <si>
    <t>(EDE310 or EDP320 or EDS360)*</t>
  </si>
  <si>
    <t>Added as AltCore for GEOG2004</t>
  </si>
  <si>
    <t>Added AltCore GEOG2003</t>
  </si>
  <si>
    <t>Changed to SP2 only</t>
  </si>
  <si>
    <t>Added as AltCore for PHGY2001</t>
  </si>
  <si>
    <t>Added as AltCore for PHGY3001</t>
  </si>
  <si>
    <t>Reduced availability to SP2 only</t>
  </si>
  <si>
    <t>Only offered in SP2, can swap with SpecElec in Y3 if needed</t>
  </si>
  <si>
    <t>Need updating</t>
  </si>
  <si>
    <t>OUA One Code pilot</t>
  </si>
  <si>
    <t>EDC135 + EDC245</t>
  </si>
  <si>
    <t>SP3 2024</t>
  </si>
  <si>
    <t>New Version 1/01/2024</t>
  </si>
  <si>
    <t>LCST2008v1</t>
  </si>
  <si>
    <t>Classic Texts</t>
  </si>
  <si>
    <t>Old Version 31/12/2023, still in structure</t>
  </si>
  <si>
    <t>Move earlier for Stg3, so can complete new PE3 in 2026</t>
  </si>
  <si>
    <t>Swap this subject with EDS315</t>
  </si>
  <si>
    <t>Can swap with EDC486 in Y3 if needed</t>
  </si>
  <si>
    <t>Added AltCore GEOG2005</t>
  </si>
  <si>
    <t>Changed to SP3 only</t>
  </si>
  <si>
    <t>Added AltCore GEOG3002</t>
  </si>
  <si>
    <t>100CP</t>
  </si>
  <si>
    <t>Replaced EDUC1030 (AltCore)</t>
  </si>
  <si>
    <t>EDS155 or VSW210 or VSW220</t>
  </si>
  <si>
    <t>This subject should now be completed in Level 3</t>
  </si>
  <si>
    <t xml:space="preserve">Pre Req - Akari has no Pre Reqs listed, however contains further information recommending VIS18 </t>
  </si>
  <si>
    <t>To complete earlier in Y2, assoc with C&amp;I Sen move</t>
  </si>
  <si>
    <t>EDS310 or VSW240</t>
  </si>
  <si>
    <t>Choose a Specified Elective from the list below</t>
  </si>
  <si>
    <t>Moves to Y2</t>
  </si>
  <si>
    <t>Should now be completed in Level 2 (swap with SpecElec)</t>
  </si>
  <si>
    <t>Moves to Y3 (swaps with C&amp;I Sen)</t>
  </si>
  <si>
    <t>Should now be completed in Level 3 (swap with EDS375)</t>
  </si>
  <si>
    <t>Teaching About Sacraments in Catholic Schools</t>
  </si>
  <si>
    <t>Teaching About Jesus in Catholic Schools</t>
  </si>
  <si>
    <t>New Unit for 2024</t>
  </si>
  <si>
    <t>Teaching About the Gospels in Catholic Schools</t>
  </si>
  <si>
    <t>Removed from 2025 Structures</t>
  </si>
  <si>
    <t>EDC481 + (EDC496 or EDC497)</t>
  </si>
  <si>
    <t>New Version 1/01/2023</t>
  </si>
  <si>
    <t>Major</t>
  </si>
  <si>
    <t xml:space="preserve">Study a subject from your Major </t>
  </si>
  <si>
    <t>No changes in any Major</t>
  </si>
  <si>
    <t>x</t>
  </si>
  <si>
    <t>C&amp;ILow</t>
  </si>
  <si>
    <t>C&amp;I Lower Secondary</t>
  </si>
  <si>
    <t>Choose a Specified Elective subject from the list</t>
  </si>
  <si>
    <t>NSeq 12, NYr 3</t>
  </si>
  <si>
    <t>This subject should now be completed in Level 3 (swap with C&amp;I Sen Sec)</t>
  </si>
  <si>
    <t>C&amp;ISen</t>
  </si>
  <si>
    <t>C&amp;I Senior Secondary</t>
  </si>
  <si>
    <t>NSeq 8, NYr 2</t>
  </si>
  <si>
    <t>This subject should now be completed in Level 2 (swap with Major subject)</t>
  </si>
  <si>
    <t>Specified Elective</t>
  </si>
  <si>
    <t>Study a subject from your Major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</si>
</sst>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141" x14ac:knownFonts="1">
    <font>
      <sz val="11"/>
      <color theme="1"/>
      <name val="Aptos Narrow"/>
      <family val="2"/>
      <scheme val="minor"/>
    </font>
    <font>
      <b/>
      <sz val="11"/>
      <color theme="1"/>
      <name val="Aptos Narrow"/>
      <family val="2"/>
      <scheme val="minor"/>
    </font>
    <font>
      <b/>
      <sz val="9"/>
      <name val="Arial"/>
      <family val="2"/>
    </font>
    <font>
      <sz val="9"/>
      <color theme="1"/>
      <name val="Aptos Narrow"/>
      <family val="2"/>
      <scheme val="minor"/>
    </font>
    <font>
      <i/>
      <sz val="9"/>
      <color theme="1"/>
      <name val="Aptos Narrow"/>
      <family val="2"/>
      <scheme val="minor"/>
    </font>
    <font>
      <sz val="9"/>
      <color theme="1"/>
      <name val="Arial"/>
      <family val="2"/>
    </font>
    <font>
      <i/>
      <sz val="11"/>
      <color theme="1"/>
      <name val="Aptos Narrow"/>
      <family val="2"/>
      <scheme val="minor"/>
    </font>
    <font>
      <sz val="9"/>
      <color rgb="FF000000"/>
      <name val="Arial"/>
      <family val="2"/>
    </font>
    <font>
      <sz val="9"/>
      <color theme="1"/>
      <name val="Arial"/>
      <family val="2"/>
    </font>
    <font>
      <b/>
      <sz val="11"/>
      <color theme="0"/>
      <name val="Arial"/>
      <family val="2"/>
    </font>
    <font>
      <b/>
      <sz val="11"/>
      <color theme="1"/>
      <name val="Arial"/>
      <family val="2"/>
    </font>
    <font>
      <b/>
      <sz val="9"/>
      <color rgb="FF000000"/>
      <name val="Arial"/>
      <family val="2"/>
    </font>
    <font>
      <b/>
      <sz val="9"/>
      <color theme="1"/>
      <name val="Arial"/>
      <family val="2"/>
    </font>
    <font>
      <sz val="10"/>
      <color indexed="8"/>
      <name val="Arial"/>
      <family val="2"/>
    </font>
    <font>
      <sz val="9"/>
      <name val="Arial"/>
      <family val="2"/>
    </font>
    <font>
      <sz val="9"/>
      <color theme="5"/>
      <name val="Arial"/>
      <family val="2"/>
    </font>
    <font>
      <sz val="9"/>
      <color rgb="FFED7D31"/>
      <name val="Arial"/>
      <family val="2"/>
    </font>
    <font>
      <sz val="9"/>
      <color rgb="FF808080"/>
      <name val="Arial"/>
      <family val="2"/>
    </font>
    <font>
      <sz val="9"/>
      <color rgb="FF00B050"/>
      <name val="Arial"/>
      <family val="2"/>
    </font>
    <font>
      <b/>
      <sz val="9"/>
      <color rgb="FF00B050"/>
      <name val="Arial"/>
      <family val="2"/>
    </font>
    <font>
      <sz val="9"/>
      <color rgb="FF0070C0"/>
      <name val="Arial"/>
      <family val="2"/>
    </font>
    <font>
      <i/>
      <sz val="9"/>
      <color theme="0" tint="-0.499984740745262"/>
      <name val="Arial"/>
      <family val="2"/>
    </font>
    <font>
      <sz val="9"/>
      <color rgb="FFFF0000"/>
      <name val="Arial"/>
      <family val="2"/>
    </font>
    <font>
      <b/>
      <sz val="9"/>
      <color rgb="FFFF0000"/>
      <name val="Arial"/>
      <family val="2"/>
    </font>
    <font>
      <i/>
      <sz val="9"/>
      <color rgb="FFFF0000"/>
      <name val="Arial"/>
      <family val="2"/>
    </font>
    <font>
      <i/>
      <sz val="9"/>
      <name val="Arial"/>
      <family val="2"/>
    </font>
    <font>
      <sz val="9"/>
      <color indexed="8"/>
      <name val="Arial"/>
      <family val="2"/>
    </font>
    <font>
      <sz val="9"/>
      <color theme="0" tint="-0.499984740745262"/>
      <name val="Arial"/>
      <family val="2"/>
    </font>
    <font>
      <i/>
      <sz val="9"/>
      <color rgb="FF000000"/>
      <name val="Arial"/>
      <family val="2"/>
    </font>
    <font>
      <b/>
      <sz val="11"/>
      <name val="Aptos Narrow"/>
      <family val="2"/>
      <scheme val="minor"/>
    </font>
    <font>
      <sz val="11"/>
      <color rgb="FF000000"/>
      <name val="Aptos Narrow"/>
      <family val="2"/>
      <scheme val="minor"/>
    </font>
    <font>
      <i/>
      <sz val="10"/>
      <color theme="0" tint="-0.499984740745262"/>
      <name val="Arial"/>
      <family val="2"/>
    </font>
    <font>
      <sz val="10"/>
      <color rgb="FF000000"/>
      <name val="Arial"/>
      <family val="2"/>
    </font>
    <font>
      <sz val="10"/>
      <name val="Arial"/>
      <family val="2"/>
    </font>
    <font>
      <sz val="11"/>
      <name val="Aptos Narrow"/>
      <family val="2"/>
      <scheme val="minor"/>
    </font>
    <font>
      <i/>
      <sz val="9"/>
      <color theme="5"/>
      <name val="Arial"/>
      <family val="2"/>
    </font>
    <font>
      <sz val="12"/>
      <name val="Wingdings"/>
      <charset val="2"/>
    </font>
    <font>
      <sz val="12"/>
      <color theme="1"/>
      <name val="Wingdings"/>
      <charset val="2"/>
    </font>
    <font>
      <sz val="11"/>
      <color theme="1"/>
      <name val="Aptos Narrow"/>
      <family val="2"/>
      <scheme val="minor"/>
    </font>
    <font>
      <sz val="11"/>
      <color rgb="FFFF0000"/>
      <name val="Aptos Narrow"/>
      <family val="2"/>
      <scheme val="minor"/>
    </font>
    <font>
      <b/>
      <sz val="9"/>
      <color rgb="FF808080"/>
      <name val="Arial"/>
      <family val="2"/>
    </font>
    <font>
      <b/>
      <sz val="9"/>
      <color theme="0" tint="-0.499984740745262"/>
      <name val="Arial"/>
      <family val="2"/>
    </font>
    <font>
      <b/>
      <sz val="14"/>
      <color theme="1"/>
      <name val="Aptos Display"/>
      <family val="2"/>
      <scheme val="major"/>
    </font>
    <font>
      <b/>
      <sz val="14"/>
      <color rgb="FF000000"/>
      <name val="Aptos Display"/>
      <family val="2"/>
      <scheme val="major"/>
    </font>
    <font>
      <sz val="10"/>
      <color theme="1"/>
      <name val="Segoe UI"/>
      <family val="2"/>
    </font>
    <font>
      <i/>
      <sz val="11"/>
      <color theme="0"/>
      <name val="Aptos Narrow"/>
      <family val="2"/>
      <scheme val="minor"/>
    </font>
    <font>
      <sz val="8"/>
      <color theme="1"/>
      <name val="Segoe UI"/>
      <family val="2"/>
    </font>
    <font>
      <i/>
      <sz val="8"/>
      <color theme="0"/>
      <name val="Segoe UI"/>
      <family val="2"/>
    </font>
    <font>
      <sz val="6"/>
      <color theme="1"/>
      <name val="Arial"/>
      <family val="2"/>
    </font>
    <font>
      <b/>
      <sz val="6"/>
      <color theme="1"/>
      <name val="Arial"/>
      <family val="2"/>
    </font>
    <font>
      <sz val="6"/>
      <color theme="1"/>
      <name val="Segoe UI"/>
      <family val="2"/>
    </font>
    <font>
      <sz val="7"/>
      <color theme="1"/>
      <name val="Segoe UI"/>
      <family val="2"/>
    </font>
    <font>
      <sz val="9"/>
      <color theme="1"/>
      <name val="Segoe UI"/>
      <family val="2"/>
    </font>
    <font>
      <sz val="8"/>
      <name val="Segoe UI"/>
      <family val="2"/>
    </font>
    <font>
      <i/>
      <sz val="8"/>
      <name val="Segoe UI"/>
      <family val="2"/>
    </font>
    <font>
      <sz val="9"/>
      <name val="Segoe UI"/>
      <family val="2"/>
    </font>
    <font>
      <i/>
      <sz val="8"/>
      <color rgb="FFFF0000"/>
      <name val="Segoe UI"/>
      <family val="2"/>
    </font>
    <font>
      <b/>
      <sz val="8"/>
      <color theme="0"/>
      <name val="Segoe UI"/>
      <family val="2"/>
    </font>
    <font>
      <b/>
      <sz val="11"/>
      <color theme="1"/>
      <name val="Segoe UI"/>
      <family val="2"/>
    </font>
    <font>
      <i/>
      <sz val="8"/>
      <color theme="1"/>
      <name val="Segoe UI"/>
      <family val="2"/>
    </font>
    <font>
      <i/>
      <sz val="8"/>
      <color theme="1"/>
      <name val="Wingdings"/>
      <charset val="2"/>
    </font>
    <font>
      <sz val="8"/>
      <color rgb="FFFF0000"/>
      <name val="Segoe UI"/>
      <family val="2"/>
    </font>
    <font>
      <b/>
      <sz val="8"/>
      <color theme="1"/>
      <name val="Segoe UI"/>
      <family val="2"/>
    </font>
    <font>
      <b/>
      <sz val="9"/>
      <color theme="1"/>
      <name val="Segoe UI"/>
      <family val="2"/>
    </font>
    <font>
      <sz val="10"/>
      <name val="Segoe UI"/>
      <family val="2"/>
    </font>
    <font>
      <u/>
      <sz val="10"/>
      <name val="Segoe UI"/>
      <family val="2"/>
    </font>
    <font>
      <sz val="11"/>
      <color theme="0"/>
      <name val="Arial"/>
      <family val="2"/>
    </font>
    <font>
      <sz val="8"/>
      <color theme="0"/>
      <name val="Segoe UI"/>
      <family val="2"/>
    </font>
    <font>
      <b/>
      <i/>
      <sz val="11"/>
      <color theme="1"/>
      <name val="Aptos Narrow"/>
      <family val="2"/>
      <scheme val="minor"/>
    </font>
    <font>
      <sz val="10"/>
      <color theme="1"/>
      <name val="Aptos Narrow"/>
      <family val="2"/>
      <scheme val="minor"/>
    </font>
    <font>
      <sz val="10"/>
      <name val="Aptos Narrow"/>
      <family val="2"/>
      <scheme val="minor"/>
    </font>
    <font>
      <sz val="10"/>
      <color rgb="FF00B050"/>
      <name val="Aptos Narrow"/>
      <family val="2"/>
      <scheme val="minor"/>
    </font>
    <font>
      <sz val="10"/>
      <color rgb="FFFF0000"/>
      <name val="Aptos Narrow"/>
      <family val="2"/>
      <scheme val="minor"/>
    </font>
    <font>
      <sz val="11"/>
      <name val="Aptos Narrow"/>
      <family val="2"/>
    </font>
    <font>
      <sz val="11"/>
      <color theme="1"/>
      <name val="Aptos Narrow"/>
      <family val="2"/>
    </font>
    <font>
      <b/>
      <sz val="10"/>
      <color theme="1"/>
      <name val="Segoe UI"/>
      <family val="2"/>
    </font>
    <font>
      <sz val="11"/>
      <color rgb="FF00B050"/>
      <name val="Aptos Narrow"/>
      <family val="2"/>
      <scheme val="minor"/>
    </font>
    <font>
      <sz val="8"/>
      <color rgb="FFFF0000"/>
      <name val="Arial"/>
      <family val="2"/>
    </font>
    <font>
      <sz val="11"/>
      <color theme="5"/>
      <name val="Aptos Narrow"/>
      <family val="2"/>
      <scheme val="minor"/>
    </font>
    <font>
      <sz val="10"/>
      <color theme="0" tint="-0.499984740745262"/>
      <name val="Aptos Narrow"/>
      <family val="2"/>
      <scheme val="minor"/>
    </font>
    <font>
      <b/>
      <sz val="10"/>
      <color theme="1"/>
      <name val="Aptos Narrow"/>
      <family val="2"/>
      <scheme val="minor"/>
    </font>
    <font>
      <sz val="10"/>
      <color theme="1"/>
      <name val="Aptos Narrow"/>
      <family val="2"/>
    </font>
    <font>
      <sz val="10"/>
      <name val="Aptos Narrow"/>
      <family val="2"/>
    </font>
    <font>
      <sz val="10"/>
      <color rgb="FFFF0000"/>
      <name val="Aptos Narrow"/>
      <family val="2"/>
    </font>
    <font>
      <b/>
      <sz val="11"/>
      <color rgb="FF000000"/>
      <name val="Aptos Narrow"/>
      <family val="2"/>
      <scheme val="minor"/>
    </font>
    <font>
      <i/>
      <sz val="10"/>
      <color theme="0" tint="-0.499984740745262"/>
      <name val="Aptos Narrow"/>
      <family val="2"/>
      <scheme val="minor"/>
    </font>
    <font>
      <i/>
      <sz val="10"/>
      <color rgb="FFFF0000"/>
      <name val="Aptos Narrow"/>
      <family val="2"/>
      <scheme val="minor"/>
    </font>
    <font>
      <i/>
      <sz val="11"/>
      <name val="Aptos Narrow"/>
      <family val="2"/>
      <scheme val="minor"/>
    </font>
    <font>
      <sz val="12"/>
      <color theme="0"/>
      <name val="Wingdings"/>
      <charset val="2"/>
    </font>
    <font>
      <sz val="8"/>
      <name val="Arial"/>
      <family val="2"/>
    </font>
    <font>
      <sz val="8"/>
      <color theme="1"/>
      <name val="Arial"/>
      <family val="2"/>
    </font>
    <font>
      <sz val="12"/>
      <color rgb="FFFF0000"/>
      <name val="Wingdings"/>
      <charset val="2"/>
    </font>
    <font>
      <b/>
      <sz val="9"/>
      <color theme="5"/>
      <name val="Arial"/>
      <family val="2"/>
    </font>
    <font>
      <i/>
      <sz val="9"/>
      <color theme="1"/>
      <name val="Arial"/>
      <family val="2"/>
    </font>
    <font>
      <b/>
      <sz val="11"/>
      <color rgb="FFFF0000"/>
      <name val="Aptos Narrow"/>
      <family val="2"/>
      <scheme val="minor"/>
    </font>
    <font>
      <sz val="10"/>
      <color rgb="FFFF0000"/>
      <name val="Segoe UI"/>
      <family val="2"/>
    </font>
    <font>
      <i/>
      <sz val="10"/>
      <color theme="1"/>
      <name val="Segoe UI"/>
      <family val="2"/>
    </font>
    <font>
      <u/>
      <sz val="10"/>
      <color theme="1"/>
      <name val="Segoe UI"/>
      <family val="2"/>
    </font>
    <font>
      <b/>
      <u/>
      <sz val="10"/>
      <color theme="1"/>
      <name val="Segoe UI"/>
      <family val="2"/>
    </font>
    <font>
      <sz val="12"/>
      <color rgb="FF00B050"/>
      <name val="Wingdings"/>
      <charset val="2"/>
    </font>
    <font>
      <sz val="9"/>
      <color rgb="FFE97132"/>
      <name val="Arial"/>
      <family val="2"/>
    </font>
    <font>
      <sz val="9"/>
      <color rgb="FF7030A0"/>
      <name val="Arial"/>
      <family val="2"/>
    </font>
    <font>
      <b/>
      <sz val="12"/>
      <color theme="1"/>
      <name val="Aptos Display"/>
      <family val="2"/>
    </font>
    <font>
      <sz val="9"/>
      <color rgb="FF0F9ED5"/>
      <name val="Arial"/>
      <family val="2"/>
    </font>
    <font>
      <i/>
      <sz val="11"/>
      <color theme="0" tint="-0.499984740745262"/>
      <name val="Aptos Narrow"/>
      <family val="2"/>
      <scheme val="minor"/>
    </font>
    <font>
      <sz val="9"/>
      <color rgb="FFC00000"/>
      <name val="Arial"/>
      <family val="2"/>
    </font>
    <font>
      <sz val="8"/>
      <color rgb="FF7030A0"/>
      <name val="Arial"/>
      <family val="2"/>
    </font>
    <font>
      <i/>
      <sz val="8"/>
      <color rgb="FF7030A0"/>
      <name val="Arial"/>
      <family val="2"/>
    </font>
    <font>
      <b/>
      <i/>
      <sz val="10"/>
      <color rgb="FF7030A0"/>
      <name val="Arial"/>
      <family val="2"/>
    </font>
    <font>
      <i/>
      <sz val="9"/>
      <color indexed="8"/>
      <name val="Arial"/>
      <family val="2"/>
    </font>
    <font>
      <i/>
      <sz val="9"/>
      <color rgb="FF7030A0"/>
      <name val="Arial"/>
      <family val="2"/>
    </font>
    <font>
      <sz val="8"/>
      <color rgb="FF00B0F0"/>
      <name val="Arial"/>
      <family val="2"/>
    </font>
    <font>
      <sz val="8"/>
      <color rgb="FF00B050"/>
      <name val="Arial"/>
      <family val="2"/>
    </font>
    <font>
      <sz val="8"/>
      <color rgb="FFC00000"/>
      <name val="Arial"/>
      <family val="2"/>
    </font>
    <font>
      <sz val="8"/>
      <color theme="5"/>
      <name val="Arial"/>
      <family val="2"/>
    </font>
    <font>
      <i/>
      <sz val="8"/>
      <color rgb="FF00B050"/>
      <name val="Arial"/>
      <family val="2"/>
    </font>
    <font>
      <i/>
      <sz val="9"/>
      <color rgb="FFC00000"/>
      <name val="Arial"/>
      <family val="2"/>
    </font>
    <font>
      <i/>
      <sz val="9"/>
      <color theme="8" tint="-0.249977111117893"/>
      <name val="Arial"/>
      <family val="2"/>
    </font>
    <font>
      <sz val="9"/>
      <color theme="0"/>
      <name val="Segoe UI"/>
      <family val="2"/>
    </font>
    <font>
      <i/>
      <sz val="11"/>
      <name val="Aptos Narrow"/>
      <family val="2"/>
    </font>
    <font>
      <sz val="9"/>
      <color theme="0"/>
      <name val="Arial"/>
      <family val="2"/>
    </font>
    <font>
      <i/>
      <sz val="10"/>
      <name val="Segoe UI"/>
      <family val="2"/>
    </font>
    <font>
      <b/>
      <sz val="10"/>
      <color rgb="FF00B050"/>
      <name val="Aptos Narrow"/>
      <family val="2"/>
      <scheme val="minor"/>
    </font>
    <font>
      <b/>
      <sz val="10"/>
      <color theme="5"/>
      <name val="Aptos Narrow"/>
      <family val="2"/>
      <scheme val="minor"/>
    </font>
    <font>
      <i/>
      <sz val="10"/>
      <color rgb="FFFF0000"/>
      <name val="Aptos Narrow"/>
      <family val="2"/>
    </font>
    <font>
      <i/>
      <sz val="10"/>
      <color theme="1"/>
      <name val="Aptos Narrow"/>
      <family val="2"/>
    </font>
    <font>
      <sz val="9"/>
      <color rgb="FF00B0F0"/>
      <name val="Arial"/>
      <family val="2"/>
    </font>
    <font>
      <sz val="9"/>
      <color theme="7"/>
      <name val="Arial"/>
      <family val="2"/>
    </font>
    <font>
      <sz val="11"/>
      <color theme="7"/>
      <name val="Aptos Narrow"/>
      <family val="2"/>
      <scheme val="minor"/>
    </font>
    <font>
      <b/>
      <i/>
      <sz val="10"/>
      <color theme="1"/>
      <name val="Segoe UI"/>
      <family val="2"/>
    </font>
    <font>
      <i/>
      <sz val="9"/>
      <color rgb="FF00B050"/>
      <name val="Arial"/>
      <family val="2"/>
    </font>
    <font>
      <i/>
      <sz val="9"/>
      <color theme="1"/>
      <name val="Segoe UI"/>
      <family val="2"/>
    </font>
    <font>
      <i/>
      <sz val="10"/>
      <color theme="0"/>
      <name val="Segoe UI"/>
      <family val="2"/>
    </font>
    <font>
      <sz val="10"/>
      <color rgb="FF000000"/>
      <name val="Aptos Narrow"/>
      <family val="2"/>
      <scheme val="minor"/>
    </font>
    <font>
      <sz val="10"/>
      <color rgb="FF000000"/>
      <name val="Aptos Narrow"/>
      <family val="2"/>
    </font>
    <font>
      <i/>
      <sz val="10"/>
      <color rgb="FF000000"/>
      <name val="Aptos Narrow"/>
      <family val="2"/>
    </font>
    <font>
      <sz val="10"/>
      <color rgb="FF00B050"/>
      <name val="Arial"/>
      <family val="2"/>
    </font>
    <font>
      <sz val="10"/>
      <color theme="1"/>
      <name val="Arial"/>
      <family val="2"/>
    </font>
    <font>
      <i/>
      <sz val="10"/>
      <color theme="1"/>
      <name val="Aptos Narrow"/>
      <family val="2"/>
      <scheme val="minor"/>
    </font>
    <font>
      <u/>
      <sz val="11"/>
      <color theme="10"/>
      <name val="Aptos Narrow"/>
      <family val="2"/>
      <scheme val="minor"/>
    </font>
    <font>
      <b/>
      <u/>
      <sz val="12"/>
      <color theme="10"/>
      <name val="Segoe UI"/>
      <family val="2"/>
    </font>
  </fonts>
  <fills count="22">
    <fill>
      <patternFill patternType="none"/>
    </fill>
    <fill>
      <patternFill patternType="gray125"/>
    </fill>
    <fill>
      <patternFill patternType="solid">
        <fgColor theme="0" tint="-4.9989318521683403E-2"/>
        <bgColor indexed="64"/>
      </patternFill>
    </fill>
    <fill>
      <patternFill patternType="solid">
        <fgColor rgb="FFF2F2F2"/>
        <bgColor rgb="FF000000"/>
      </patternFill>
    </fill>
    <fill>
      <patternFill patternType="solid">
        <fgColor rgb="FFF2F2F2"/>
        <bgColor indexed="64"/>
      </patternFill>
    </fill>
    <fill>
      <patternFill patternType="solid">
        <fgColor rgb="FFFFFF00"/>
        <bgColor indexed="64"/>
      </patternFill>
    </fill>
    <fill>
      <patternFill patternType="solid">
        <fgColor rgb="FF70AD47"/>
        <bgColor indexed="64"/>
      </patternFill>
    </fill>
    <fill>
      <patternFill patternType="solid">
        <fgColor rgb="FFD9D9D9"/>
        <bgColor rgb="FF000000"/>
      </patternFill>
    </fill>
    <fill>
      <patternFill patternType="solid">
        <fgColor rgb="FFFFFF00"/>
        <bgColor rgb="FF000000"/>
      </patternFill>
    </fill>
    <fill>
      <patternFill patternType="solid">
        <fgColor rgb="FFFFFFFF"/>
        <bgColor indexed="64"/>
      </patternFill>
    </fill>
    <fill>
      <patternFill patternType="solid">
        <fgColor theme="0"/>
        <bgColor indexed="64"/>
      </patternFill>
    </fill>
    <fill>
      <patternFill patternType="solid">
        <fgColor rgb="FFE2EFDA"/>
        <bgColor indexed="64"/>
      </patternFill>
    </fill>
    <fill>
      <patternFill patternType="solid">
        <fgColor theme="2" tint="-0.249977111117893"/>
        <bgColor indexed="64"/>
      </patternFill>
    </fill>
    <fill>
      <patternFill patternType="solid">
        <fgColor theme="7" tint="0.79998168889431442"/>
        <bgColor indexed="64"/>
      </patternFill>
    </fill>
    <fill>
      <patternFill patternType="solid">
        <fgColor theme="2"/>
        <bgColor indexed="64"/>
      </patternFill>
    </fill>
    <fill>
      <patternFill patternType="solid">
        <fgColor rgb="FF505050"/>
        <bgColor indexed="64"/>
      </patternFill>
    </fill>
    <fill>
      <patternFill patternType="solid">
        <fgColor rgb="FF215C98"/>
        <bgColor indexed="64"/>
      </patternFill>
    </fill>
    <fill>
      <patternFill patternType="solid">
        <fgColor theme="8" tint="0.79998168889431442"/>
        <bgColor indexed="64"/>
      </patternFill>
    </fill>
    <fill>
      <patternFill patternType="solid">
        <fgColor rgb="FFFFA7A7"/>
        <bgColor indexed="64"/>
      </patternFill>
    </fill>
    <fill>
      <patternFill patternType="solid">
        <fgColor theme="7"/>
        <bgColor indexed="64"/>
      </patternFill>
    </fill>
    <fill>
      <patternFill patternType="solid">
        <fgColor theme="5" tint="0.79998168889431442"/>
        <bgColor indexed="64"/>
      </patternFill>
    </fill>
    <fill>
      <patternFill patternType="solid">
        <fgColor theme="5" tint="0.79998168889431442"/>
        <bgColor rgb="FF000000"/>
      </patternFill>
    </fill>
  </fills>
  <borders count="60">
    <border>
      <left/>
      <right/>
      <top/>
      <bottom/>
      <diagonal/>
    </border>
    <border>
      <left style="thin">
        <color indexed="64"/>
      </left>
      <right/>
      <top/>
      <bottom/>
      <diagonal/>
    </border>
    <border>
      <left/>
      <right/>
      <top style="thin">
        <color indexed="64"/>
      </top>
      <bottom style="thin">
        <color indexed="64"/>
      </bottom>
      <diagonal/>
    </border>
    <border>
      <left/>
      <right/>
      <top style="thin">
        <color indexed="64"/>
      </top>
      <bottom/>
      <diagonal/>
    </border>
    <border>
      <left/>
      <right style="thin">
        <color rgb="FF000000"/>
      </right>
      <top/>
      <bottom/>
      <diagonal/>
    </border>
    <border>
      <left/>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bottom/>
      <diagonal/>
    </border>
    <border>
      <left style="thin">
        <color indexed="64"/>
      </left>
      <right style="thin">
        <color indexed="64"/>
      </right>
      <top/>
      <bottom/>
      <diagonal/>
    </border>
    <border>
      <left style="thin">
        <color indexed="64"/>
      </left>
      <right style="thin">
        <color rgb="FF000000"/>
      </right>
      <top/>
      <bottom/>
      <diagonal/>
    </border>
    <border>
      <left style="thin">
        <color indexed="64"/>
      </left>
      <right/>
      <top style="thin">
        <color auto="1"/>
      </top>
      <bottom style="thin">
        <color auto="1"/>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rgb="FF000000"/>
      </left>
      <right style="thin">
        <color rgb="FF000000"/>
      </right>
      <top/>
      <bottom/>
      <diagonal/>
    </border>
    <border>
      <left style="thin">
        <color rgb="FF000000"/>
      </left>
      <right style="thin">
        <color indexed="64"/>
      </right>
      <top/>
      <bottom/>
      <diagonal/>
    </border>
    <border>
      <left style="thin">
        <color theme="0" tint="-0.14990691854609822"/>
      </left>
      <right style="thin">
        <color theme="0" tint="-0.14990691854609822"/>
      </right>
      <top/>
      <bottom style="thin">
        <color theme="0" tint="-0.14993743705557422"/>
      </bottom>
      <diagonal/>
    </border>
    <border>
      <left/>
      <right/>
      <top/>
      <bottom style="thin">
        <color theme="0" tint="-0.14993743705557422"/>
      </bottom>
      <diagonal/>
    </border>
    <border>
      <left style="thin">
        <color theme="0" tint="-0.14993743705557422"/>
      </left>
      <right/>
      <top/>
      <bottom style="thin">
        <color theme="0" tint="-0.14993743705557422"/>
      </bottom>
      <diagonal/>
    </border>
    <border>
      <left style="thin">
        <color theme="0" tint="-0.14996795556505021"/>
      </left>
      <right/>
      <top/>
      <bottom style="thin">
        <color theme="0" tint="-0.14993743705557422"/>
      </bottom>
      <diagonal/>
    </border>
    <border>
      <left style="thin">
        <color theme="0" tint="-0.14990691854609822"/>
      </left>
      <right/>
      <top/>
      <bottom/>
      <diagonal/>
    </border>
    <border>
      <left style="thin">
        <color theme="0" tint="-0.14990691854609822"/>
      </left>
      <right style="thin">
        <color theme="0" tint="-0.14990691854609822"/>
      </right>
      <top/>
      <bottom/>
      <diagonal/>
    </border>
    <border>
      <left style="thin">
        <color theme="0" tint="-0.14996795556505021"/>
      </left>
      <right/>
      <top/>
      <bottom/>
      <diagonal/>
    </border>
    <border>
      <left/>
      <right/>
      <top style="thin">
        <color theme="0" tint="-0.14996795556505021"/>
      </top>
      <bottom/>
      <diagonal/>
    </border>
    <border>
      <left style="thin">
        <color theme="0" tint="-0.14990691854609822"/>
      </left>
      <right style="thin">
        <color theme="0" tint="-0.14990691854609822"/>
      </right>
      <top style="thin">
        <color theme="0" tint="-0.14996795556505021"/>
      </top>
      <bottom/>
      <diagonal/>
    </border>
    <border>
      <left style="thin">
        <color theme="0" tint="-0.14996795556505021"/>
      </left>
      <right/>
      <top style="thin">
        <color theme="0" tint="-0.14996795556505021"/>
      </top>
      <bottom/>
      <diagonal/>
    </border>
    <border>
      <left style="thin">
        <color theme="0" tint="-0.14990691854609822"/>
      </left>
      <right style="thin">
        <color theme="0" tint="-0.14990691854609822"/>
      </right>
      <top/>
      <bottom style="thin">
        <color theme="0" tint="-0.14996795556505021"/>
      </bottom>
      <diagonal/>
    </border>
    <border>
      <left style="thin">
        <color theme="0" tint="-0.14993743705557422"/>
      </left>
      <right/>
      <top/>
      <bottom/>
      <diagonal/>
    </border>
    <border>
      <left/>
      <right/>
      <top/>
      <bottom style="thin">
        <color theme="0" tint="-0.14996795556505021"/>
      </bottom>
      <diagonal/>
    </border>
    <border>
      <left style="thin">
        <color theme="0" tint="-0.14990691854609822"/>
      </left>
      <right/>
      <top/>
      <bottom style="thin">
        <color theme="0" tint="-0.14993743705557422"/>
      </bottom>
      <diagonal/>
    </border>
    <border>
      <left style="thin">
        <color theme="0" tint="-0.14993743705557422"/>
      </left>
      <right/>
      <top/>
      <bottom style="thin">
        <color theme="0" tint="-0.14996795556505021"/>
      </bottom>
      <diagonal/>
    </border>
    <border>
      <left/>
      <right/>
      <top style="thin">
        <color theme="0" tint="-0.14993743705557422"/>
      </top>
      <bottom style="thin">
        <color theme="0" tint="-0.14996795556505021"/>
      </bottom>
      <diagonal/>
    </border>
    <border>
      <left style="thin">
        <color theme="0" tint="-0.14990691854609822"/>
      </left>
      <right style="thin">
        <color theme="0" tint="-0.14990691854609822"/>
      </right>
      <top style="thin">
        <color theme="0" tint="-0.14993743705557422"/>
      </top>
      <bottom style="thin">
        <color theme="0" tint="-0.14996795556505021"/>
      </bottom>
      <diagonal/>
    </border>
    <border>
      <left style="thin">
        <color rgb="FF000000"/>
      </left>
      <right style="thin">
        <color indexed="64"/>
      </right>
      <top/>
      <bottom style="thin">
        <color auto="1"/>
      </bottom>
      <diagonal/>
    </border>
    <border>
      <left/>
      <right/>
      <top style="thin">
        <color rgb="FFD9D9D9"/>
      </top>
      <bottom/>
      <diagonal/>
    </border>
    <border>
      <left/>
      <right/>
      <top/>
      <bottom style="thin">
        <color rgb="FFD9D9D9"/>
      </bottom>
      <diagonal/>
    </border>
    <border>
      <left style="thin">
        <color rgb="FF000000"/>
      </left>
      <right style="thin">
        <color indexed="64"/>
      </right>
      <top style="thin">
        <color indexed="64"/>
      </top>
      <bottom/>
      <diagonal/>
    </border>
    <border>
      <left style="thin">
        <color theme="0" tint="-0.14990691854609822"/>
      </left>
      <right/>
      <top style="thin">
        <color theme="0" tint="-0.14996795556505021"/>
      </top>
      <bottom/>
      <diagonal/>
    </border>
    <border>
      <left style="thin">
        <color theme="0" tint="-0.14993743705557422"/>
      </left>
      <right style="thin">
        <color theme="0" tint="-0.14990691854609822"/>
      </right>
      <top style="thin">
        <color theme="0" tint="-0.14996795556505021"/>
      </top>
      <bottom/>
      <diagonal/>
    </border>
    <border>
      <left style="thin">
        <color theme="0" tint="-0.14993743705557422"/>
      </left>
      <right style="thin">
        <color theme="0" tint="-0.14990691854609822"/>
      </right>
      <top/>
      <bottom/>
      <diagonal/>
    </border>
    <border>
      <left/>
      <right style="thin">
        <color theme="0" tint="-0.14990691854609822"/>
      </right>
      <top style="thin">
        <color theme="0" tint="-0.14993743705557422"/>
      </top>
      <bottom style="thin">
        <color theme="0" tint="-0.14996795556505021"/>
      </bottom>
      <diagonal/>
    </border>
    <border>
      <left style="thin">
        <color theme="0" tint="-0.14993743705557422"/>
      </left>
      <right style="thin">
        <color theme="0" tint="-0.14993743705557422"/>
      </right>
      <top style="thin">
        <color theme="0" tint="-0.14996795556505021"/>
      </top>
      <bottom/>
      <diagonal/>
    </border>
    <border>
      <left style="thin">
        <color theme="0" tint="-0.14993743705557422"/>
      </left>
      <right style="thin">
        <color theme="0" tint="-0.14993743705557422"/>
      </right>
      <top/>
      <bottom/>
      <diagonal/>
    </border>
    <border>
      <left style="thin">
        <color theme="0" tint="-0.14993743705557422"/>
      </left>
      <right style="thin">
        <color theme="0" tint="-0.14993743705557422"/>
      </right>
      <top/>
      <bottom style="thin">
        <color theme="0" tint="-0.14996795556505021"/>
      </bottom>
      <diagonal/>
    </border>
    <border>
      <left style="thin">
        <color theme="0" tint="-0.14993743705557422"/>
      </left>
      <right/>
      <top style="thin">
        <color theme="0" tint="-0.14996795556505021"/>
      </top>
      <bottom/>
      <diagonal/>
    </border>
    <border>
      <left style="thin">
        <color theme="0" tint="-0.14993743705557422"/>
      </left>
      <right style="thin">
        <color theme="0" tint="-0.14990691854609822"/>
      </right>
      <top/>
      <bottom style="thin">
        <color theme="0" tint="-0.14993743705557422"/>
      </bottom>
      <diagonal/>
    </border>
    <border>
      <left style="thin">
        <color theme="0" tint="-0.14993743705557422"/>
      </left>
      <right style="thin">
        <color theme="0" tint="-0.14993743705557422"/>
      </right>
      <top/>
      <bottom style="thin">
        <color theme="0" tint="-0.14993743705557422"/>
      </bottom>
      <diagonal/>
    </border>
    <border>
      <left style="thin">
        <color theme="0" tint="-0.14993743705557422"/>
      </left>
      <right style="thin">
        <color theme="0" tint="-0.14990691854609822"/>
      </right>
      <top/>
      <bottom style="thin">
        <color theme="0" tint="-0.14996795556505021"/>
      </bottom>
      <diagonal/>
    </border>
    <border>
      <left style="thin">
        <color theme="0" tint="-0.14990691854609822"/>
      </left>
      <right/>
      <top/>
      <bottom style="thin">
        <color theme="0" tint="-0.14996795556505021"/>
      </bottom>
      <diagonal/>
    </border>
    <border>
      <left/>
      <right style="thin">
        <color theme="0" tint="-0.14990691854609822"/>
      </right>
      <top/>
      <bottom style="thin">
        <color theme="0" tint="-0.14996795556505021"/>
      </bottom>
      <diagonal/>
    </border>
    <border>
      <left style="thin">
        <color theme="0" tint="-0.14996795556505021"/>
      </left>
      <right/>
      <top style="thin">
        <color theme="0" tint="-0.14993743705557422"/>
      </top>
      <bottom/>
      <diagonal/>
    </border>
    <border>
      <left/>
      <right/>
      <top style="thin">
        <color theme="0" tint="-0.14993743705557422"/>
      </top>
      <bottom/>
      <diagonal/>
    </border>
    <border>
      <left style="thin">
        <color theme="0" tint="-0.14990691854609822"/>
      </left>
      <right style="thin">
        <color theme="0" tint="-0.14990691854609822"/>
      </right>
      <top style="thin">
        <color theme="0" tint="-0.14993743705557422"/>
      </top>
      <bottom/>
      <diagonal/>
    </border>
    <border>
      <left style="thin">
        <color theme="0" tint="-0.14993743705557422"/>
      </left>
      <right style="thin">
        <color theme="0" tint="-0.14993743705557422"/>
      </right>
      <top style="thin">
        <color theme="0" tint="-0.14993743705557422"/>
      </top>
      <bottom/>
      <diagonal/>
    </border>
    <border>
      <left style="thin">
        <color theme="0" tint="-0.14996795556505021"/>
      </left>
      <right style="thin">
        <color theme="0" tint="-0.14996795556505021"/>
      </right>
      <top/>
      <bottom/>
      <diagonal/>
    </border>
    <border>
      <left style="thin">
        <color theme="0" tint="-0.14996795556505021"/>
      </left>
      <right style="thin">
        <color theme="0" tint="-0.14996795556505021"/>
      </right>
      <top/>
      <bottom style="thin">
        <color theme="0" tint="-0.14996795556505021"/>
      </bottom>
      <diagonal/>
    </border>
  </borders>
  <cellStyleXfs count="6">
    <xf numFmtId="0" fontId="0" fillId="0" borderId="0"/>
    <xf numFmtId="0" fontId="13" fillId="0" borderId="0">
      <alignment vertical="top"/>
    </xf>
    <xf numFmtId="0" fontId="13" fillId="0" borderId="0">
      <alignment vertical="top"/>
    </xf>
    <xf numFmtId="0" fontId="13" fillId="0" borderId="0">
      <alignment vertical="top"/>
    </xf>
    <xf numFmtId="0" fontId="38" fillId="0" borderId="0"/>
    <xf numFmtId="0" fontId="139" fillId="0" borderId="0" applyNumberFormat="0" applyFill="0" applyBorder="0" applyAlignment="0" applyProtection="0"/>
  </cellStyleXfs>
  <cellXfs count="954">
    <xf numFmtId="0" fontId="0" fillId="0" borderId="0" xfId="0"/>
    <xf numFmtId="0" fontId="0" fillId="0" borderId="0" xfId="0" applyAlignment="1">
      <alignment horizontal="center"/>
    </xf>
    <xf numFmtId="0" fontId="0" fillId="0" borderId="0" xfId="0" applyAlignment="1">
      <alignment horizontal="left"/>
    </xf>
    <xf numFmtId="0" fontId="3" fillId="0" borderId="0" xfId="0" applyFont="1" applyAlignment="1">
      <alignment horizontal="center"/>
    </xf>
    <xf numFmtId="0" fontId="4" fillId="0" borderId="0" xfId="0" applyFont="1" applyAlignment="1">
      <alignment horizontal="center"/>
    </xf>
    <xf numFmtId="16" fontId="3" fillId="0" borderId="0" xfId="0" quotePrefix="1" applyNumberFormat="1" applyFont="1" applyAlignment="1">
      <alignment horizontal="center"/>
    </xf>
    <xf numFmtId="0" fontId="3" fillId="0" borderId="0" xfId="0" quotePrefix="1" applyFont="1" applyAlignment="1">
      <alignment horizontal="center"/>
    </xf>
    <xf numFmtId="0" fontId="3" fillId="0" borderId="0" xfId="0" applyFont="1"/>
    <xf numFmtId="0" fontId="5" fillId="0" borderId="0" xfId="0" applyFont="1"/>
    <xf numFmtId="0" fontId="6" fillId="0" borderId="0" xfId="0" applyFont="1" applyAlignment="1">
      <alignment horizontal="center"/>
    </xf>
    <xf numFmtId="16" fontId="0" fillId="0" borderId="0" xfId="0" quotePrefix="1" applyNumberFormat="1" applyAlignment="1">
      <alignment horizontal="center"/>
    </xf>
    <xf numFmtId="0" fontId="0" fillId="0" borderId="0" xfId="0" quotePrefix="1" applyAlignment="1">
      <alignment horizontal="center"/>
    </xf>
    <xf numFmtId="0" fontId="7" fillId="0" borderId="0" xfId="0" applyFont="1" applyAlignment="1">
      <alignment horizontal="center"/>
    </xf>
    <xf numFmtId="0" fontId="8" fillId="0" borderId="0" xfId="0" applyFont="1"/>
    <xf numFmtId="0" fontId="10" fillId="0" borderId="0" xfId="0" applyFont="1"/>
    <xf numFmtId="0" fontId="12" fillId="0" borderId="0" xfId="0" applyFont="1"/>
    <xf numFmtId="0" fontId="14" fillId="0" borderId="0" xfId="0" applyFont="1"/>
    <xf numFmtId="3" fontId="14" fillId="0" borderId="0" xfId="1" applyNumberFormat="1" applyFont="1" applyAlignment="1">
      <alignment horizontal="center" vertical="center"/>
    </xf>
    <xf numFmtId="0" fontId="14" fillId="0" borderId="0" xfId="1" applyFont="1" applyAlignment="1">
      <alignment vertical="center"/>
    </xf>
    <xf numFmtId="0" fontId="14" fillId="0" borderId="0" xfId="1" applyFont="1" applyAlignment="1">
      <alignment horizontal="center" vertical="center"/>
    </xf>
    <xf numFmtId="0" fontId="14" fillId="0" borderId="10" xfId="0" applyFont="1" applyBorder="1" applyAlignment="1">
      <alignment horizontal="center"/>
    </xf>
    <xf numFmtId="0" fontId="14" fillId="0" borderId="0" xfId="1" applyFont="1" applyAlignment="1">
      <alignment horizontal="left" vertical="center"/>
    </xf>
    <xf numFmtId="0" fontId="14" fillId="0" borderId="0" xfId="0" applyFont="1" applyAlignment="1">
      <alignment horizontal="center" vertical="center"/>
    </xf>
    <xf numFmtId="0" fontId="14" fillId="0" borderId="0" xfId="0" applyFont="1" applyAlignment="1">
      <alignment horizontal="left" vertical="center"/>
    </xf>
    <xf numFmtId="0" fontId="14" fillId="0" borderId="1" xfId="0" applyFont="1" applyBorder="1" applyAlignment="1">
      <alignment horizontal="left" vertical="center"/>
    </xf>
    <xf numFmtId="0" fontId="22" fillId="0" borderId="0" xfId="0" applyFont="1" applyAlignment="1">
      <alignment horizontal="center" vertical="center"/>
    </xf>
    <xf numFmtId="0" fontId="18" fillId="0" borderId="0" xfId="0" applyFont="1" applyAlignment="1">
      <alignment horizontal="center" vertical="center"/>
    </xf>
    <xf numFmtId="0" fontId="15" fillId="0" borderId="0" xfId="0" applyFont="1" applyAlignment="1">
      <alignment horizontal="center" vertical="center"/>
    </xf>
    <xf numFmtId="0" fontId="16" fillId="0" borderId="0" xfId="0" applyFont="1" applyAlignment="1">
      <alignment horizontal="center" vertical="center"/>
    </xf>
    <xf numFmtId="0" fontId="14" fillId="0" borderId="10" xfId="0" applyFont="1" applyBorder="1" applyAlignment="1">
      <alignment horizontal="center" vertical="center"/>
    </xf>
    <xf numFmtId="0" fontId="18" fillId="0" borderId="9" xfId="0" applyFont="1" applyBorder="1" applyAlignment="1">
      <alignment vertical="center"/>
    </xf>
    <xf numFmtId="0" fontId="18" fillId="0" borderId="10" xfId="0" applyFont="1" applyBorder="1" applyAlignment="1">
      <alignment horizontal="center" vertical="center"/>
    </xf>
    <xf numFmtId="3" fontId="26" fillId="0" borderId="0" xfId="1" applyNumberFormat="1" applyFont="1" applyAlignment="1">
      <alignment horizontal="center" vertical="center"/>
    </xf>
    <xf numFmtId="0" fontId="26" fillId="0" borderId="0" xfId="1" applyFont="1" applyAlignment="1">
      <alignment horizontal="left" vertical="center"/>
    </xf>
    <xf numFmtId="0" fontId="26" fillId="0" borderId="0" xfId="1" applyFont="1" applyAlignment="1">
      <alignment vertical="center"/>
    </xf>
    <xf numFmtId="0" fontId="9" fillId="6" borderId="2" xfId="0" applyFont="1" applyFill="1" applyBorder="1"/>
    <xf numFmtId="0" fontId="9" fillId="6" borderId="2" xfId="0" applyFont="1" applyFill="1" applyBorder="1" applyAlignment="1">
      <alignment horizontal="left"/>
    </xf>
    <xf numFmtId="0" fontId="9" fillId="6" borderId="2" xfId="0" applyFont="1" applyFill="1" applyBorder="1" applyAlignment="1">
      <alignment horizontal="center"/>
    </xf>
    <xf numFmtId="0" fontId="2" fillId="0" borderId="0" xfId="0" applyFont="1"/>
    <xf numFmtId="0" fontId="7" fillId="0" borderId="0" xfId="0" applyFont="1"/>
    <xf numFmtId="0" fontId="14" fillId="0" borderId="0" xfId="0" applyFont="1" applyAlignment="1">
      <alignment vertical="center"/>
    </xf>
    <xf numFmtId="0" fontId="14" fillId="0" borderId="0" xfId="0" applyFont="1" applyAlignment="1">
      <alignment horizontal="center"/>
    </xf>
    <xf numFmtId="0" fontId="2" fillId="0" borderId="0" xfId="0" applyFont="1" applyAlignment="1">
      <alignment horizontal="center" vertical="center"/>
    </xf>
    <xf numFmtId="0" fontId="22" fillId="0" borderId="1" xfId="0" applyFont="1" applyBorder="1" applyAlignment="1">
      <alignment horizontal="center"/>
    </xf>
    <xf numFmtId="0" fontId="22" fillId="0" borderId="0" xfId="0" applyFont="1"/>
    <xf numFmtId="0" fontId="1" fillId="2" borderId="0" xfId="0" applyFont="1" applyFill="1" applyAlignment="1">
      <alignment horizontal="right"/>
    </xf>
    <xf numFmtId="0" fontId="29" fillId="2" borderId="0" xfId="0" applyFont="1" applyFill="1"/>
    <xf numFmtId="0" fontId="14" fillId="0" borderId="4" xfId="0" applyFont="1" applyBorder="1"/>
    <xf numFmtId="0" fontId="21" fillId="0" borderId="0" xfId="0" applyFont="1" applyAlignment="1">
      <alignment horizontal="center"/>
    </xf>
    <xf numFmtId="0" fontId="12" fillId="2" borderId="14" xfId="0" applyFont="1" applyFill="1" applyBorder="1" applyAlignment="1">
      <alignment horizontal="center" wrapText="1"/>
    </xf>
    <xf numFmtId="0" fontId="14" fillId="0" borderId="1" xfId="0" applyFont="1" applyBorder="1" applyAlignment="1">
      <alignment horizontal="center"/>
    </xf>
    <xf numFmtId="0" fontId="14" fillId="0" borderId="1" xfId="0" applyFont="1" applyBorder="1" applyAlignment="1">
      <alignment horizontal="center" vertical="center"/>
    </xf>
    <xf numFmtId="0" fontId="12" fillId="2" borderId="2" xfId="0" applyFont="1" applyFill="1" applyBorder="1" applyAlignment="1">
      <alignment horizontal="center" wrapText="1"/>
    </xf>
    <xf numFmtId="3" fontId="26" fillId="0" borderId="3" xfId="1" applyNumberFormat="1" applyFont="1" applyBorder="1" applyAlignment="1">
      <alignment horizontal="center" vertical="center"/>
    </xf>
    <xf numFmtId="0" fontId="26" fillId="0" borderId="3" xfId="1" applyFont="1" applyBorder="1" applyAlignment="1">
      <alignment horizontal="left" vertical="center"/>
    </xf>
    <xf numFmtId="3" fontId="26" fillId="0" borderId="0" xfId="1" applyNumberFormat="1" applyFont="1" applyAlignment="1">
      <alignment horizontal="left" vertical="center"/>
    </xf>
    <xf numFmtId="0" fontId="22" fillId="0" borderId="0" xfId="1" applyFont="1" applyAlignment="1">
      <alignment horizontal="left" vertical="center"/>
    </xf>
    <xf numFmtId="0" fontId="15" fillId="0" borderId="0" xfId="1" applyFont="1" applyAlignment="1">
      <alignment horizontal="left" vertical="center"/>
    </xf>
    <xf numFmtId="3" fontId="17" fillId="0" borderId="0" xfId="1" applyNumberFormat="1" applyFont="1" applyAlignment="1">
      <alignment horizontal="left" vertical="center"/>
    </xf>
    <xf numFmtId="0" fontId="18" fillId="0" borderId="0" xfId="0" applyFont="1" applyAlignment="1">
      <alignment horizontal="left"/>
    </xf>
    <xf numFmtId="0" fontId="9" fillId="6" borderId="12" xfId="0" applyFont="1" applyFill="1" applyBorder="1" applyAlignment="1">
      <alignment horizontal="center"/>
    </xf>
    <xf numFmtId="0" fontId="12" fillId="2" borderId="12" xfId="0" applyFont="1" applyFill="1" applyBorder="1" applyAlignment="1">
      <alignment horizontal="center" wrapText="1"/>
    </xf>
    <xf numFmtId="0" fontId="12" fillId="2" borderId="15" xfId="0" applyFont="1" applyFill="1" applyBorder="1" applyAlignment="1">
      <alignment horizontal="center" wrapText="1"/>
    </xf>
    <xf numFmtId="0" fontId="30" fillId="0" borderId="0" xfId="0" applyFont="1"/>
    <xf numFmtId="0" fontId="31" fillId="0" borderId="0" xfId="0" applyFont="1" applyAlignment="1">
      <alignment horizontal="center"/>
    </xf>
    <xf numFmtId="0" fontId="22" fillId="0" borderId="0" xfId="0" applyFont="1" applyAlignment="1">
      <alignment horizontal="center"/>
    </xf>
    <xf numFmtId="0" fontId="32" fillId="0" borderId="0" xfId="0" applyFont="1"/>
    <xf numFmtId="0" fontId="22" fillId="0" borderId="10" xfId="0" applyFont="1" applyBorder="1" applyAlignment="1">
      <alignment horizontal="center"/>
    </xf>
    <xf numFmtId="0" fontId="7" fillId="0" borderId="1" xfId="0" applyFont="1" applyBorder="1" applyAlignment="1">
      <alignment horizontal="center" vertical="center"/>
    </xf>
    <xf numFmtId="0" fontId="22" fillId="0" borderId="9" xfId="0" applyFont="1" applyBorder="1" applyAlignment="1">
      <alignment horizontal="center" vertical="center"/>
    </xf>
    <xf numFmtId="0" fontId="22" fillId="0" borderId="1" xfId="0" applyFont="1" applyBorder="1" applyAlignment="1">
      <alignment horizontal="center" vertical="center"/>
    </xf>
    <xf numFmtId="0" fontId="18" fillId="0" borderId="0" xfId="0" applyFont="1" applyAlignment="1">
      <alignment vertical="center"/>
    </xf>
    <xf numFmtId="0" fontId="14" fillId="0" borderId="1" xfId="0" applyFont="1" applyBorder="1" applyAlignment="1">
      <alignment vertical="center"/>
    </xf>
    <xf numFmtId="0" fontId="14" fillId="0" borderId="9" xfId="0" applyFont="1" applyBorder="1" applyAlignment="1">
      <alignment horizontal="center" vertical="center"/>
    </xf>
    <xf numFmtId="0" fontId="0" fillId="0" borderId="1" xfId="0" applyBorder="1" applyAlignment="1">
      <alignment horizontal="center"/>
    </xf>
    <xf numFmtId="0" fontId="24" fillId="0" borderId="0" xfId="0" applyFont="1"/>
    <xf numFmtId="0" fontId="18" fillId="0" borderId="9" xfId="0" applyFont="1" applyBorder="1" applyAlignment="1">
      <alignment horizontal="center" vertical="center"/>
    </xf>
    <xf numFmtId="0" fontId="14" fillId="0" borderId="9" xfId="0" applyFont="1" applyBorder="1" applyAlignment="1">
      <alignment vertical="center"/>
    </xf>
    <xf numFmtId="0" fontId="34" fillId="0" borderId="0" xfId="0" applyFont="1" applyAlignment="1">
      <alignment horizontal="center"/>
    </xf>
    <xf numFmtId="0" fontId="30" fillId="0" borderId="0" xfId="0" applyFont="1" applyAlignment="1">
      <alignment horizontal="center"/>
    </xf>
    <xf numFmtId="0" fontId="34" fillId="0" borderId="0" xfId="0" applyFont="1"/>
    <xf numFmtId="0" fontId="7" fillId="0" borderId="0" xfId="0" applyFont="1" applyAlignment="1">
      <alignment horizontal="center" vertical="center"/>
    </xf>
    <xf numFmtId="0" fontId="33" fillId="0" borderId="0" xfId="0" applyFont="1"/>
    <xf numFmtId="0" fontId="33" fillId="0" borderId="0" xfId="0" applyFont="1" applyAlignment="1">
      <alignment horizontal="center" vertical="center"/>
    </xf>
    <xf numFmtId="0" fontId="28" fillId="0" borderId="0" xfId="0" applyFont="1" applyAlignment="1">
      <alignment horizontal="center" vertical="center"/>
    </xf>
    <xf numFmtId="0" fontId="7" fillId="0" borderId="0" xfId="0" applyFont="1" applyAlignment="1">
      <alignment vertical="center"/>
    </xf>
    <xf numFmtId="0" fontId="32" fillId="0" borderId="0" xfId="0" applyFont="1" applyAlignment="1">
      <alignment vertical="center"/>
    </xf>
    <xf numFmtId="0" fontId="0" fillId="0" borderId="1" xfId="0" applyBorder="1"/>
    <xf numFmtId="0" fontId="0" fillId="0" borderId="9" xfId="0" applyBorder="1"/>
    <xf numFmtId="0" fontId="16" fillId="0" borderId="0" xfId="0" applyFont="1" applyAlignment="1">
      <alignment horizontal="left" vertical="center"/>
    </xf>
    <xf numFmtId="0" fontId="23" fillId="0" borderId="0" xfId="0" applyFont="1" applyAlignment="1">
      <alignment horizontal="center" vertical="center"/>
    </xf>
    <xf numFmtId="0" fontId="0" fillId="0" borderId="10" xfId="0" applyBorder="1"/>
    <xf numFmtId="0" fontId="34" fillId="0" borderId="3" xfId="0" applyFont="1" applyBorder="1" applyAlignment="1">
      <alignment horizontal="center"/>
    </xf>
    <xf numFmtId="0" fontId="34" fillId="0" borderId="5" xfId="0" applyFont="1" applyBorder="1" applyAlignment="1">
      <alignment horizontal="center"/>
    </xf>
    <xf numFmtId="0" fontId="7" fillId="0" borderId="0" xfId="0" applyFont="1" applyAlignment="1">
      <alignment horizontal="left" wrapText="1"/>
    </xf>
    <xf numFmtId="0" fontId="7" fillId="0" borderId="0" xfId="0" applyFont="1" applyAlignment="1">
      <alignment wrapText="1"/>
    </xf>
    <xf numFmtId="0" fontId="12" fillId="2" borderId="2" xfId="0" applyFont="1" applyFill="1" applyBorder="1" applyAlignment="1">
      <alignment horizontal="left" wrapText="1"/>
    </xf>
    <xf numFmtId="0" fontId="11" fillId="7" borderId="12" xfId="0" applyFont="1" applyFill="1" applyBorder="1"/>
    <xf numFmtId="0" fontId="11" fillId="7" borderId="14" xfId="0" applyFont="1" applyFill="1" applyBorder="1"/>
    <xf numFmtId="0" fontId="11" fillId="7" borderId="2" xfId="0" applyFont="1" applyFill="1" applyBorder="1"/>
    <xf numFmtId="0" fontId="34" fillId="0" borderId="13" xfId="0" applyFont="1" applyBorder="1" applyAlignment="1">
      <alignment horizontal="center"/>
    </xf>
    <xf numFmtId="0" fontId="34" fillId="0" borderId="16" xfId="0" applyFont="1" applyBorder="1" applyAlignment="1">
      <alignment horizontal="center"/>
    </xf>
    <xf numFmtId="0" fontId="18" fillId="0" borderId="1" xfId="0" applyFont="1" applyBorder="1" applyAlignment="1">
      <alignment horizontal="center" vertical="center"/>
    </xf>
    <xf numFmtId="0" fontId="25" fillId="0" borderId="1" xfId="0" applyFont="1" applyBorder="1" applyAlignment="1">
      <alignment horizontal="center" vertical="center"/>
    </xf>
    <xf numFmtId="0" fontId="0" fillId="0" borderId="13" xfId="0" applyBorder="1" applyAlignment="1">
      <alignment horizontal="left"/>
    </xf>
    <xf numFmtId="0" fontId="0" fillId="0" borderId="5" xfId="0" applyBorder="1" applyAlignment="1">
      <alignment horizontal="left"/>
    </xf>
    <xf numFmtId="0" fontId="14" fillId="0" borderId="0" xfId="1" applyFont="1" applyAlignment="1">
      <alignment horizontal="right" vertical="center"/>
    </xf>
    <xf numFmtId="0" fontId="14" fillId="0" borderId="0" xfId="1" quotePrefix="1" applyFont="1" applyAlignment="1">
      <alignment vertical="center"/>
    </xf>
    <xf numFmtId="0" fontId="2" fillId="0" borderId="1" xfId="0" applyFont="1" applyBorder="1" applyAlignment="1">
      <alignment horizontal="center" vertical="center"/>
    </xf>
    <xf numFmtId="0" fontId="40" fillId="0" borderId="0" xfId="0" applyFont="1" applyAlignment="1">
      <alignment horizontal="center" vertical="center"/>
    </xf>
    <xf numFmtId="0" fontId="2" fillId="0" borderId="9" xfId="0" applyFont="1" applyBorder="1" applyAlignment="1">
      <alignment horizontal="center" vertical="center"/>
    </xf>
    <xf numFmtId="0" fontId="11" fillId="0" borderId="1" xfId="0" applyFont="1" applyBorder="1" applyAlignment="1">
      <alignment horizontal="center" vertical="center"/>
    </xf>
    <xf numFmtId="0" fontId="11" fillId="0" borderId="0" xfId="0" applyFont="1" applyAlignment="1">
      <alignment horizontal="center" vertical="center"/>
    </xf>
    <xf numFmtId="0" fontId="1" fillId="0" borderId="0" xfId="0" applyFont="1" applyAlignment="1">
      <alignment horizontal="left"/>
    </xf>
    <xf numFmtId="0" fontId="2" fillId="0" borderId="0" xfId="0" applyFont="1" applyAlignment="1">
      <alignment vertical="center"/>
    </xf>
    <xf numFmtId="0" fontId="14" fillId="0" borderId="18" xfId="0" applyFont="1" applyBorder="1" applyAlignment="1">
      <alignment horizontal="center" vertical="center"/>
    </xf>
    <xf numFmtId="0" fontId="14" fillId="0" borderId="18" xfId="0" applyFont="1" applyBorder="1"/>
    <xf numFmtId="0" fontId="2" fillId="0" borderId="1" xfId="0" applyFont="1" applyBorder="1" applyAlignment="1">
      <alignment horizontal="left" vertical="center"/>
    </xf>
    <xf numFmtId="0" fontId="19" fillId="0" borderId="0" xfId="0" applyFont="1" applyAlignment="1">
      <alignment horizontal="center" vertical="center"/>
    </xf>
    <xf numFmtId="0" fontId="19" fillId="0" borderId="0" xfId="0" applyFont="1" applyAlignment="1">
      <alignment vertical="center"/>
    </xf>
    <xf numFmtId="0" fontId="14" fillId="0" borderId="18" xfId="0" applyFont="1" applyBorder="1" applyAlignment="1">
      <alignment horizontal="left" vertical="center"/>
    </xf>
    <xf numFmtId="0" fontId="18" fillId="0" borderId="1" xfId="0" applyFont="1" applyBorder="1" applyAlignment="1">
      <alignment vertical="center"/>
    </xf>
    <xf numFmtId="0" fontId="14" fillId="0" borderId="18" xfId="0" applyFont="1" applyBorder="1" applyAlignment="1">
      <alignment horizontal="center"/>
    </xf>
    <xf numFmtId="0" fontId="14" fillId="0" borderId="18" xfId="0" applyFont="1" applyBorder="1" applyAlignment="1">
      <alignment horizontal="left" vertical="center" wrapText="1"/>
    </xf>
    <xf numFmtId="0" fontId="14" fillId="0" borderId="18" xfId="0" applyFont="1" applyBorder="1" applyAlignment="1">
      <alignment vertical="center"/>
    </xf>
    <xf numFmtId="0" fontId="11" fillId="0" borderId="1" xfId="0" applyFont="1" applyBorder="1" applyAlignment="1">
      <alignment horizontal="left" vertical="center"/>
    </xf>
    <xf numFmtId="0" fontId="16" fillId="0" borderId="18" xfId="0" applyFont="1" applyBorder="1" applyAlignment="1">
      <alignment horizontal="left" vertical="center"/>
    </xf>
    <xf numFmtId="0" fontId="2" fillId="0" borderId="1" xfId="0" applyFont="1" applyBorder="1" applyAlignment="1">
      <alignment vertical="center"/>
    </xf>
    <xf numFmtId="0" fontId="12" fillId="2" borderId="12" xfId="0" applyFont="1" applyFill="1" applyBorder="1" applyAlignment="1">
      <alignment horizontal="left" wrapText="1"/>
    </xf>
    <xf numFmtId="0" fontId="12" fillId="2" borderId="2" xfId="0" applyFont="1" applyFill="1" applyBorder="1"/>
    <xf numFmtId="0" fontId="2" fillId="0" borderId="1" xfId="0" applyFont="1" applyBorder="1" applyAlignment="1">
      <alignment horizontal="center"/>
    </xf>
    <xf numFmtId="0" fontId="19" fillId="0" borderId="1" xfId="0" applyFont="1" applyBorder="1" applyAlignment="1">
      <alignment horizontal="center" vertical="center"/>
    </xf>
    <xf numFmtId="0" fontId="19" fillId="0" borderId="9" xfId="0" applyFont="1" applyBorder="1" applyAlignment="1">
      <alignment horizontal="center" vertical="center"/>
    </xf>
    <xf numFmtId="0" fontId="2" fillId="0" borderId="10" xfId="0" applyFont="1" applyBorder="1" applyAlignment="1">
      <alignment horizontal="center"/>
    </xf>
    <xf numFmtId="0" fontId="2" fillId="0" borderId="10" xfId="0" applyFont="1" applyBorder="1" applyAlignment="1">
      <alignment horizontal="center" vertical="center"/>
    </xf>
    <xf numFmtId="0" fontId="23" fillId="0" borderId="10" xfId="0" applyFont="1" applyBorder="1" applyAlignment="1">
      <alignment horizontal="center"/>
    </xf>
    <xf numFmtId="0" fontId="23" fillId="0" borderId="10" xfId="0" applyFont="1" applyBorder="1" applyAlignment="1">
      <alignment horizontal="center" vertical="center"/>
    </xf>
    <xf numFmtId="0" fontId="22" fillId="0" borderId="10" xfId="0" applyFont="1" applyBorder="1" applyAlignment="1">
      <alignment horizontal="center" vertical="center"/>
    </xf>
    <xf numFmtId="0" fontId="40" fillId="0" borderId="10" xfId="0" applyFont="1" applyBorder="1" applyAlignment="1">
      <alignment horizontal="center" vertical="center"/>
    </xf>
    <xf numFmtId="0" fontId="11" fillId="0" borderId="10" xfId="0" applyFont="1" applyBorder="1" applyAlignment="1">
      <alignment horizontal="center"/>
    </xf>
    <xf numFmtId="0" fontId="11" fillId="0" borderId="10" xfId="0" applyFont="1" applyBorder="1" applyAlignment="1">
      <alignment horizontal="center" vertical="center"/>
    </xf>
    <xf numFmtId="0" fontId="12" fillId="2" borderId="14" xfId="0" applyFont="1" applyFill="1" applyBorder="1"/>
    <xf numFmtId="0" fontId="12" fillId="2" borderId="15" xfId="0" applyFont="1" applyFill="1" applyBorder="1"/>
    <xf numFmtId="0" fontId="2" fillId="0" borderId="19" xfId="0" applyFont="1" applyBorder="1" applyAlignment="1">
      <alignment horizontal="center"/>
    </xf>
    <xf numFmtId="0" fontId="18" fillId="0" borderId="19" xfId="0" applyFont="1" applyBorder="1" applyAlignment="1">
      <alignment horizontal="center"/>
    </xf>
    <xf numFmtId="0" fontId="2" fillId="0" borderId="19" xfId="0" applyFont="1" applyBorder="1" applyAlignment="1">
      <alignment horizontal="center" vertical="center"/>
    </xf>
    <xf numFmtId="0" fontId="14" fillId="0" borderId="19" xfId="0" applyFont="1" applyBorder="1" applyAlignment="1">
      <alignment horizontal="center" vertical="center"/>
    </xf>
    <xf numFmtId="0" fontId="11" fillId="0" borderId="19" xfId="0" applyFont="1" applyBorder="1" applyAlignment="1">
      <alignment horizontal="center" vertical="center"/>
    </xf>
    <xf numFmtId="0" fontId="23" fillId="0" borderId="1" xfId="0" applyFont="1" applyBorder="1" applyAlignment="1">
      <alignment horizontal="left" vertical="center"/>
    </xf>
    <xf numFmtId="0" fontId="23" fillId="0" borderId="9" xfId="0" applyFont="1" applyBorder="1" applyAlignment="1">
      <alignment horizontal="center" vertical="center"/>
    </xf>
    <xf numFmtId="0" fontId="22" fillId="0" borderId="1" xfId="0" applyFont="1" applyBorder="1" applyAlignment="1">
      <alignment horizontal="left" vertical="center"/>
    </xf>
    <xf numFmtId="0" fontId="40" fillId="0" borderId="1" xfId="0" applyFont="1" applyBorder="1" applyAlignment="1">
      <alignment horizontal="left" vertical="center"/>
    </xf>
    <xf numFmtId="0" fontId="40" fillId="0" borderId="9" xfId="0" applyFont="1" applyBorder="1" applyAlignment="1">
      <alignment horizontal="center" vertical="center"/>
    </xf>
    <xf numFmtId="0" fontId="11" fillId="0" borderId="9" xfId="0" applyFont="1" applyBorder="1" applyAlignment="1">
      <alignment horizontal="center" vertical="center"/>
    </xf>
    <xf numFmtId="0" fontId="2" fillId="0" borderId="9" xfId="0" applyFont="1" applyBorder="1" applyAlignment="1">
      <alignment vertical="center"/>
    </xf>
    <xf numFmtId="0" fontId="23" fillId="0" borderId="9" xfId="0" applyFont="1" applyBorder="1" applyAlignment="1">
      <alignment vertical="center"/>
    </xf>
    <xf numFmtId="0" fontId="22" fillId="0" borderId="9" xfId="0" applyFont="1" applyBorder="1" applyAlignment="1">
      <alignment vertical="center"/>
    </xf>
    <xf numFmtId="0" fontId="40" fillId="0" borderId="9" xfId="0" applyFont="1" applyBorder="1" applyAlignment="1">
      <alignment vertical="center"/>
    </xf>
    <xf numFmtId="0" fontId="2" fillId="0" borderId="9" xfId="0" applyFont="1" applyBorder="1" applyAlignment="1">
      <alignment vertical="center" wrapText="1"/>
    </xf>
    <xf numFmtId="0" fontId="11" fillId="0" borderId="9" xfId="0" applyFont="1" applyBorder="1" applyAlignment="1">
      <alignment vertical="center"/>
    </xf>
    <xf numFmtId="0" fontId="2" fillId="0" borderId="10" xfId="0" applyFont="1" applyBorder="1" applyAlignment="1">
      <alignment horizontal="center" vertical="center" wrapText="1"/>
    </xf>
    <xf numFmtId="0" fontId="19" fillId="0" borderId="10" xfId="0" applyFont="1" applyBorder="1" applyAlignment="1">
      <alignment horizontal="center" vertical="center"/>
    </xf>
    <xf numFmtId="0" fontId="23" fillId="0" borderId="0" xfId="0" applyFont="1" applyAlignment="1">
      <alignment vertical="center"/>
    </xf>
    <xf numFmtId="0" fontId="22" fillId="0" borderId="0" xfId="0" applyFont="1" applyAlignment="1">
      <alignment vertical="center"/>
    </xf>
    <xf numFmtId="0" fontId="22" fillId="5" borderId="0" xfId="0" applyFont="1" applyFill="1" applyAlignment="1">
      <alignment horizontal="center" vertical="center"/>
    </xf>
    <xf numFmtId="0" fontId="11" fillId="3" borderId="10" xfId="0" applyFont="1" applyFill="1" applyBorder="1" applyAlignment="1">
      <alignment horizontal="left"/>
    </xf>
    <xf numFmtId="0" fontId="34" fillId="0" borderId="3" xfId="0" applyFont="1" applyBorder="1"/>
    <xf numFmtId="0" fontId="14" fillId="0" borderId="3" xfId="0" applyFont="1" applyBorder="1"/>
    <xf numFmtId="3" fontId="14" fillId="0" borderId="5" xfId="1" applyNumberFormat="1" applyFont="1" applyBorder="1" applyAlignment="1">
      <alignment horizontal="center" vertical="center"/>
    </xf>
    <xf numFmtId="0" fontId="14" fillId="0" borderId="5" xfId="0" applyFont="1" applyBorder="1" applyAlignment="1">
      <alignment horizontal="center"/>
    </xf>
    <xf numFmtId="0" fontId="34" fillId="0" borderId="5" xfId="0" applyFont="1" applyBorder="1"/>
    <xf numFmtId="0" fontId="14" fillId="0" borderId="5" xfId="1" applyFont="1" applyBorder="1" applyAlignment="1">
      <alignment vertical="center"/>
    </xf>
    <xf numFmtId="0" fontId="14" fillId="0" borderId="5" xfId="0" applyFont="1" applyBorder="1"/>
    <xf numFmtId="0" fontId="14" fillId="0" borderId="5" xfId="1" applyFont="1" applyBorder="1" applyAlignment="1">
      <alignment horizontal="center" vertical="center"/>
    </xf>
    <xf numFmtId="3" fontId="34" fillId="0" borderId="3" xfId="1" applyNumberFormat="1" applyFont="1" applyBorder="1" applyAlignment="1">
      <alignment horizontal="center" vertical="center"/>
    </xf>
    <xf numFmtId="0" fontId="34" fillId="0" borderId="3" xfId="1" applyFont="1" applyBorder="1" applyAlignment="1">
      <alignment horizontal="left" vertical="center"/>
    </xf>
    <xf numFmtId="0" fontId="34" fillId="0" borderId="3" xfId="1" applyFont="1" applyBorder="1" applyAlignment="1">
      <alignment vertical="center"/>
    </xf>
    <xf numFmtId="0" fontId="34" fillId="0" borderId="3" xfId="1" applyFont="1" applyBorder="1" applyAlignment="1">
      <alignment horizontal="center" vertical="center"/>
    </xf>
    <xf numFmtId="3" fontId="34" fillId="0" borderId="0" xfId="1" applyNumberFormat="1" applyFont="1" applyAlignment="1">
      <alignment horizontal="center" vertical="center"/>
    </xf>
    <xf numFmtId="0" fontId="42" fillId="0" borderId="0" xfId="0" applyFont="1"/>
    <xf numFmtId="0" fontId="43" fillId="0" borderId="0" xfId="0" applyFont="1"/>
    <xf numFmtId="0" fontId="0" fillId="0" borderId="10" xfId="0" applyBorder="1" applyAlignment="1">
      <alignment horizontal="center"/>
    </xf>
    <xf numFmtId="0" fontId="12" fillId="4" borderId="12" xfId="0" applyFont="1" applyFill="1" applyBorder="1" applyAlignment="1">
      <alignment horizontal="center" wrapText="1"/>
    </xf>
    <xf numFmtId="0" fontId="23" fillId="0" borderId="1" xfId="0" applyFont="1" applyBorder="1" applyAlignment="1">
      <alignment vertical="center"/>
    </xf>
    <xf numFmtId="0" fontId="46" fillId="2" borderId="20" xfId="4" applyFont="1" applyFill="1" applyBorder="1" applyProtection="1">
      <protection locked="0"/>
    </xf>
    <xf numFmtId="0" fontId="52" fillId="0" borderId="25" xfId="4" applyFont="1" applyBorder="1" applyProtection="1">
      <protection locked="0"/>
    </xf>
    <xf numFmtId="0" fontId="46" fillId="2" borderId="25" xfId="4" applyFont="1" applyFill="1" applyBorder="1" applyProtection="1">
      <protection locked="0"/>
    </xf>
    <xf numFmtId="0" fontId="52" fillId="9" borderId="25" xfId="4" applyFont="1" applyFill="1" applyBorder="1" applyProtection="1">
      <protection locked="0"/>
    </xf>
    <xf numFmtId="0" fontId="52" fillId="0" borderId="28" xfId="4" applyFont="1" applyBorder="1" applyProtection="1">
      <protection locked="0"/>
    </xf>
    <xf numFmtId="0" fontId="59" fillId="2" borderId="20" xfId="4" applyFont="1" applyFill="1" applyBorder="1" applyProtection="1">
      <protection locked="0"/>
    </xf>
    <xf numFmtId="0" fontId="52" fillId="0" borderId="25" xfId="4" applyFont="1" applyBorder="1" applyAlignment="1" applyProtection="1">
      <alignment vertical="center"/>
      <protection locked="0"/>
    </xf>
    <xf numFmtId="0" fontId="59" fillId="2" borderId="25" xfId="4" applyFont="1" applyFill="1" applyBorder="1" applyAlignment="1" applyProtection="1">
      <alignment vertical="center"/>
      <protection locked="0"/>
    </xf>
    <xf numFmtId="0" fontId="52" fillId="0" borderId="28" xfId="4" applyFont="1" applyBorder="1" applyAlignment="1" applyProtection="1">
      <alignment vertical="center"/>
      <protection locked="0"/>
    </xf>
    <xf numFmtId="0" fontId="5" fillId="0" borderId="0" xfId="0" applyFont="1" applyAlignment="1">
      <alignment horizontal="center"/>
    </xf>
    <xf numFmtId="0" fontId="21" fillId="0" borderId="1" xfId="0" applyFont="1" applyBorder="1" applyAlignment="1">
      <alignment horizontal="center"/>
    </xf>
    <xf numFmtId="0" fontId="5" fillId="0" borderId="0" xfId="0" applyFont="1" applyAlignment="1">
      <alignment horizontal="left"/>
    </xf>
    <xf numFmtId="0" fontId="0" fillId="2" borderId="0" xfId="0" applyFill="1"/>
    <xf numFmtId="0" fontId="18" fillId="2" borderId="1" xfId="0" applyFont="1" applyFill="1" applyBorder="1" applyAlignment="1">
      <alignment horizontal="center" vertical="center"/>
    </xf>
    <xf numFmtId="0" fontId="1" fillId="0" borderId="0" xfId="0" applyFont="1"/>
    <xf numFmtId="0" fontId="0" fillId="0" borderId="8" xfId="0" applyBorder="1"/>
    <xf numFmtId="0" fontId="0" fillId="0" borderId="3" xfId="0" applyBorder="1"/>
    <xf numFmtId="0" fontId="69" fillId="0" borderId="0" xfId="0" applyFont="1"/>
    <xf numFmtId="0" fontId="74" fillId="0" borderId="0" xfId="0" applyFont="1"/>
    <xf numFmtId="0" fontId="70" fillId="0" borderId="0" xfId="0" applyFont="1"/>
    <xf numFmtId="0" fontId="14" fillId="0" borderId="4" xfId="0" applyFont="1" applyBorder="1" applyAlignment="1">
      <alignment horizontal="center" vertical="center"/>
    </xf>
    <xf numFmtId="0" fontId="14" fillId="0" borderId="4" xfId="0" applyFont="1" applyBorder="1" applyAlignment="1">
      <alignment horizontal="left" vertical="center"/>
    </xf>
    <xf numFmtId="0" fontId="14" fillId="0" borderId="4" xfId="0" applyFont="1" applyBorder="1" applyAlignment="1">
      <alignment horizontal="left" vertical="center" wrapText="1"/>
    </xf>
    <xf numFmtId="0" fontId="5" fillId="0" borderId="1" xfId="0" applyFont="1" applyBorder="1"/>
    <xf numFmtId="0" fontId="39" fillId="0" borderId="1" xfId="0" applyFont="1" applyBorder="1" applyAlignment="1">
      <alignment horizontal="center"/>
    </xf>
    <xf numFmtId="0" fontId="39" fillId="0" borderId="0" xfId="0" applyFont="1" applyAlignment="1">
      <alignment horizontal="center"/>
    </xf>
    <xf numFmtId="0" fontId="77" fillId="0" borderId="0" xfId="0" applyFont="1" applyAlignment="1">
      <alignment horizontal="center" vertical="center"/>
    </xf>
    <xf numFmtId="0" fontId="22" fillId="0" borderId="0" xfId="0" applyFont="1" applyAlignment="1">
      <alignment horizontal="left"/>
    </xf>
    <xf numFmtId="0" fontId="15" fillId="0" borderId="0" xfId="0" applyFont="1" applyAlignment="1">
      <alignment horizontal="left"/>
    </xf>
    <xf numFmtId="0" fontId="15" fillId="0" borderId="0" xfId="0" applyFont="1" applyAlignment="1">
      <alignment horizontal="center"/>
    </xf>
    <xf numFmtId="0" fontId="15" fillId="0" borderId="0" xfId="0" applyFont="1"/>
    <xf numFmtId="0" fontId="15" fillId="0" borderId="1" xfId="0" applyFont="1" applyBorder="1" applyAlignment="1">
      <alignment horizontal="center"/>
    </xf>
    <xf numFmtId="0" fontId="18" fillId="0" borderId="1" xfId="0" applyFont="1" applyBorder="1" applyAlignment="1">
      <alignment horizontal="center"/>
    </xf>
    <xf numFmtId="0" fontId="5" fillId="0" borderId="1" xfId="0" applyFont="1" applyBorder="1" applyAlignment="1">
      <alignment horizontal="center"/>
    </xf>
    <xf numFmtId="0" fontId="5" fillId="0" borderId="10" xfId="0" applyFont="1" applyBorder="1" applyAlignment="1">
      <alignment horizontal="center"/>
    </xf>
    <xf numFmtId="0" fontId="15" fillId="0" borderId="10" xfId="0" applyFont="1" applyBorder="1" applyAlignment="1">
      <alignment horizontal="center"/>
    </xf>
    <xf numFmtId="0" fontId="14" fillId="0" borderId="16" xfId="0" applyFont="1" applyBorder="1" applyAlignment="1">
      <alignment horizontal="center" vertical="center"/>
    </xf>
    <xf numFmtId="0" fontId="14" fillId="11" borderId="9" xfId="0" applyFont="1" applyFill="1" applyBorder="1" applyAlignment="1">
      <alignment horizontal="center" vertical="center"/>
    </xf>
    <xf numFmtId="0" fontId="39" fillId="0" borderId="10" xfId="0" applyFont="1" applyBorder="1"/>
    <xf numFmtId="0" fontId="1" fillId="0" borderId="1" xfId="0" applyFont="1" applyBorder="1"/>
    <xf numFmtId="0" fontId="73" fillId="0" borderId="0" xfId="0" applyFont="1"/>
    <xf numFmtId="0" fontId="39" fillId="0" borderId="0" xfId="0" applyFont="1"/>
    <xf numFmtId="0" fontId="5" fillId="0" borderId="9" xfId="0" applyFont="1" applyBorder="1"/>
    <xf numFmtId="0" fontId="0" fillId="14" borderId="0" xfId="0" applyFill="1"/>
    <xf numFmtId="0" fontId="72" fillId="0" borderId="0" xfId="0" applyFont="1"/>
    <xf numFmtId="0" fontId="69" fillId="0" borderId="0" xfId="0" applyFont="1" applyAlignment="1">
      <alignment horizontal="left"/>
    </xf>
    <xf numFmtId="0" fontId="81" fillId="0" borderId="0" xfId="0" applyFont="1"/>
    <xf numFmtId="0" fontId="82" fillId="0" borderId="0" xfId="0" applyFont="1"/>
    <xf numFmtId="0" fontId="82" fillId="0" borderId="0" xfId="0" applyFont="1" applyAlignment="1">
      <alignment vertical="center"/>
    </xf>
    <xf numFmtId="0" fontId="81" fillId="0" borderId="1" xfId="0" applyFont="1" applyBorder="1"/>
    <xf numFmtId="0" fontId="72" fillId="0" borderId="0" xfId="0" applyFont="1" applyAlignment="1">
      <alignment vertical="center"/>
    </xf>
    <xf numFmtId="0" fontId="76" fillId="0" borderId="0" xfId="0" applyFont="1"/>
    <xf numFmtId="0" fontId="76" fillId="0" borderId="0" xfId="0" applyFont="1" applyAlignment="1">
      <alignment horizontal="center"/>
    </xf>
    <xf numFmtId="0" fontId="69" fillId="0" borderId="10" xfId="0" applyFont="1" applyBorder="1"/>
    <xf numFmtId="0" fontId="78" fillId="0" borderId="0" xfId="0" applyFont="1" applyAlignment="1">
      <alignment horizontal="center"/>
    </xf>
    <xf numFmtId="0" fontId="78" fillId="0" borderId="0" xfId="0" applyFont="1"/>
    <xf numFmtId="0" fontId="79" fillId="0" borderId="10" xfId="0" applyFont="1" applyBorder="1"/>
    <xf numFmtId="0" fontId="1" fillId="0" borderId="5" xfId="0" applyFont="1" applyBorder="1"/>
    <xf numFmtId="0" fontId="5" fillId="0" borderId="2" xfId="0" applyFont="1" applyBorder="1"/>
    <xf numFmtId="0" fontId="63" fillId="0" borderId="0" xfId="4" applyFont="1"/>
    <xf numFmtId="0" fontId="0" fillId="0" borderId="0" xfId="0" quotePrefix="1"/>
    <xf numFmtId="0" fontId="0" fillId="0" borderId="0" xfId="0" quotePrefix="1" applyAlignment="1">
      <alignment horizontal="left"/>
    </xf>
    <xf numFmtId="0" fontId="27" fillId="0" borderId="0" xfId="0" applyFont="1" applyAlignment="1">
      <alignment horizontal="center" vertical="center"/>
    </xf>
    <xf numFmtId="0" fontId="18" fillId="2" borderId="0" xfId="0" applyFont="1" applyFill="1" applyAlignment="1">
      <alignment horizontal="center" vertical="center"/>
    </xf>
    <xf numFmtId="0" fontId="27" fillId="0" borderId="1" xfId="0" applyFont="1" applyBorder="1" applyAlignment="1">
      <alignment horizontal="center" vertical="center"/>
    </xf>
    <xf numFmtId="0" fontId="0" fillId="2" borderId="1" xfId="0" applyFill="1" applyBorder="1"/>
    <xf numFmtId="0" fontId="40" fillId="0" borderId="1" xfId="0" applyFont="1" applyBorder="1" applyAlignment="1">
      <alignment horizontal="center" vertical="center"/>
    </xf>
    <xf numFmtId="0" fontId="14" fillId="0" borderId="8" xfId="0" applyFont="1" applyBorder="1" applyAlignment="1">
      <alignment horizontal="center" vertical="center"/>
    </xf>
    <xf numFmtId="0" fontId="14" fillId="0" borderId="13" xfId="0" applyFont="1" applyBorder="1" applyAlignment="1">
      <alignment horizontal="center" vertical="center"/>
    </xf>
    <xf numFmtId="0" fontId="14" fillId="0" borderId="13" xfId="1" applyFont="1" applyBorder="1" applyAlignment="1">
      <alignment horizontal="center" vertical="center"/>
    </xf>
    <xf numFmtId="0" fontId="92" fillId="0" borderId="1" xfId="0" applyFont="1" applyBorder="1" applyAlignment="1">
      <alignment horizontal="center" vertical="center"/>
    </xf>
    <xf numFmtId="0" fontId="92" fillId="0" borderId="0" xfId="0" applyFont="1" applyAlignment="1">
      <alignment horizontal="center" vertical="center"/>
    </xf>
    <xf numFmtId="0" fontId="12" fillId="4" borderId="15" xfId="0" applyFont="1" applyFill="1" applyBorder="1" applyAlignment="1">
      <alignment horizontal="center" wrapText="1"/>
    </xf>
    <xf numFmtId="0" fontId="5" fillId="0" borderId="0" xfId="0" applyFont="1" applyAlignment="1">
      <alignment horizontal="center" vertical="center"/>
    </xf>
    <xf numFmtId="0" fontId="12" fillId="0" borderId="0" xfId="0" applyFont="1" applyAlignment="1">
      <alignment horizontal="center" vertical="center"/>
    </xf>
    <xf numFmtId="0" fontId="12" fillId="0" borderId="0" xfId="0" applyFont="1" applyAlignment="1">
      <alignment vertical="center"/>
    </xf>
    <xf numFmtId="0" fontId="12" fillId="0" borderId="10" xfId="0" applyFont="1" applyBorder="1" applyAlignment="1">
      <alignment horizontal="center" vertical="center"/>
    </xf>
    <xf numFmtId="0" fontId="5" fillId="0" borderId="0" xfId="0" applyFont="1" applyAlignment="1">
      <alignment vertical="center"/>
    </xf>
    <xf numFmtId="0" fontId="12" fillId="0" borderId="9" xfId="0" applyFont="1" applyBorder="1" applyAlignment="1">
      <alignment horizontal="center" vertical="center"/>
    </xf>
    <xf numFmtId="0" fontId="5" fillId="0" borderId="10" xfId="0" applyFont="1" applyBorder="1" applyAlignment="1">
      <alignment horizontal="center" vertical="center"/>
    </xf>
    <xf numFmtId="0" fontId="5" fillId="0" borderId="1" xfId="0" applyFont="1" applyBorder="1" applyAlignment="1">
      <alignment horizontal="center" vertical="center"/>
    </xf>
    <xf numFmtId="0" fontId="5" fillId="0" borderId="9" xfId="0" applyFont="1" applyBorder="1" applyAlignment="1">
      <alignment horizontal="center" vertical="center"/>
    </xf>
    <xf numFmtId="0" fontId="41" fillId="0" borderId="0" xfId="0" applyFont="1" applyAlignment="1">
      <alignment horizontal="center" vertical="center"/>
    </xf>
    <xf numFmtId="0" fontId="41" fillId="0" borderId="0" xfId="0" applyFont="1" applyAlignment="1">
      <alignment vertical="center"/>
    </xf>
    <xf numFmtId="0" fontId="41" fillId="0" borderId="10" xfId="0" applyFont="1" applyBorder="1" applyAlignment="1">
      <alignment horizontal="center" vertical="center"/>
    </xf>
    <xf numFmtId="0" fontId="27" fillId="0" borderId="9" xfId="0" applyFont="1" applyBorder="1" applyAlignment="1">
      <alignment horizontal="center" vertical="center"/>
    </xf>
    <xf numFmtId="0" fontId="92" fillId="0" borderId="0" xfId="0" applyFont="1" applyAlignment="1">
      <alignment vertical="center"/>
    </xf>
    <xf numFmtId="0" fontId="92" fillId="0" borderId="10" xfId="0" applyFont="1" applyBorder="1" applyAlignment="1">
      <alignment horizontal="center" vertical="center"/>
    </xf>
    <xf numFmtId="0" fontId="92" fillId="0" borderId="9" xfId="0" applyFont="1" applyBorder="1" applyAlignment="1">
      <alignment horizontal="center" vertical="center"/>
    </xf>
    <xf numFmtId="0" fontId="12" fillId="0" borderId="1" xfId="0" applyFont="1" applyBorder="1" applyAlignment="1">
      <alignment horizontal="center" vertical="center"/>
    </xf>
    <xf numFmtId="0" fontId="5" fillId="0" borderId="1" xfId="0" applyFont="1" applyBorder="1" applyAlignment="1">
      <alignment vertical="center"/>
    </xf>
    <xf numFmtId="0" fontId="5" fillId="0" borderId="9" xfId="0" applyFont="1" applyBorder="1" applyAlignment="1">
      <alignment vertical="center"/>
    </xf>
    <xf numFmtId="0" fontId="5" fillId="4" borderId="0" xfId="0" applyFont="1" applyFill="1" applyAlignment="1">
      <alignment horizontal="center" vertical="center"/>
    </xf>
    <xf numFmtId="0" fontId="5" fillId="11" borderId="0" xfId="0" applyFont="1" applyFill="1" applyAlignment="1">
      <alignment horizontal="center" vertical="center"/>
    </xf>
    <xf numFmtId="0" fontId="5" fillId="11" borderId="0" xfId="0" applyFont="1" applyFill="1" applyAlignment="1">
      <alignment vertical="center"/>
    </xf>
    <xf numFmtId="0" fontId="5" fillId="11" borderId="10" xfId="0" applyFont="1" applyFill="1" applyBorder="1" applyAlignment="1">
      <alignment horizontal="center" vertical="center"/>
    </xf>
    <xf numFmtId="0" fontId="11" fillId="3" borderId="15" xfId="0" applyFont="1" applyFill="1" applyBorder="1" applyAlignment="1">
      <alignment wrapText="1"/>
    </xf>
    <xf numFmtId="0" fontId="12" fillId="2" borderId="15" xfId="0" applyFont="1" applyFill="1" applyBorder="1" applyAlignment="1">
      <alignment wrapText="1"/>
    </xf>
    <xf numFmtId="0" fontId="5" fillId="0" borderId="10" xfId="0" applyFont="1" applyBorder="1" applyAlignment="1">
      <alignment vertical="center"/>
    </xf>
    <xf numFmtId="0" fontId="34" fillId="0" borderId="17" xfId="0" applyFont="1" applyBorder="1"/>
    <xf numFmtId="0" fontId="14" fillId="0" borderId="17" xfId="1" applyFont="1" applyBorder="1" applyAlignment="1">
      <alignment horizontal="center" vertical="center"/>
    </xf>
    <xf numFmtId="0" fontId="14" fillId="11" borderId="1" xfId="0" applyFont="1" applyFill="1" applyBorder="1" applyAlignment="1">
      <alignment horizontal="center" vertical="center"/>
    </xf>
    <xf numFmtId="0" fontId="39" fillId="0" borderId="0" xfId="0" quotePrefix="1" applyFont="1" applyAlignment="1">
      <alignment horizontal="left"/>
    </xf>
    <xf numFmtId="0" fontId="14" fillId="0" borderId="19" xfId="0" applyFont="1" applyBorder="1" applyAlignment="1">
      <alignment horizontal="center"/>
    </xf>
    <xf numFmtId="0" fontId="41" fillId="0" borderId="1" xfId="0" applyFont="1" applyBorder="1" applyAlignment="1">
      <alignment horizontal="center" vertical="center"/>
    </xf>
    <xf numFmtId="0" fontId="41" fillId="0" borderId="19" xfId="0" applyFont="1" applyBorder="1" applyAlignment="1">
      <alignment horizontal="center"/>
    </xf>
    <xf numFmtId="0" fontId="92" fillId="0" borderId="1" xfId="0" applyFont="1" applyBorder="1" applyAlignment="1">
      <alignment horizontal="left" vertical="center"/>
    </xf>
    <xf numFmtId="0" fontId="22" fillId="5" borderId="1" xfId="0" applyFont="1" applyFill="1" applyBorder="1" applyAlignment="1">
      <alignment horizontal="center" vertical="center"/>
    </xf>
    <xf numFmtId="0" fontId="27" fillId="2" borderId="0" xfId="0" applyFont="1" applyFill="1" applyAlignment="1">
      <alignment vertical="center"/>
    </xf>
    <xf numFmtId="0" fontId="27" fillId="2" borderId="0" xfId="0" applyFont="1" applyFill="1" applyAlignment="1">
      <alignment horizontal="center" vertical="center"/>
    </xf>
    <xf numFmtId="0" fontId="27" fillId="2" borderId="9" xfId="0" applyFont="1" applyFill="1" applyBorder="1" applyAlignment="1">
      <alignment vertical="center"/>
    </xf>
    <xf numFmtId="0" fontId="27" fillId="2" borderId="1" xfId="0" applyFont="1" applyFill="1" applyBorder="1" applyAlignment="1">
      <alignment horizontal="center" vertical="center"/>
    </xf>
    <xf numFmtId="0" fontId="27" fillId="2" borderId="9" xfId="0" applyFont="1" applyFill="1" applyBorder="1" applyAlignment="1">
      <alignment horizontal="center" vertical="center"/>
    </xf>
    <xf numFmtId="0" fontId="18" fillId="2" borderId="9" xfId="0" applyFont="1" applyFill="1" applyBorder="1" applyAlignment="1">
      <alignment horizontal="center" vertical="center"/>
    </xf>
    <xf numFmtId="0" fontId="22" fillId="5" borderId="10" xfId="0" applyFont="1" applyFill="1" applyBorder="1" applyAlignment="1">
      <alignment vertical="center"/>
    </xf>
    <xf numFmtId="0" fontId="25" fillId="0" borderId="0" xfId="0" applyFont="1" applyAlignment="1">
      <alignment horizontal="center" vertical="center"/>
    </xf>
    <xf numFmtId="0" fontId="33" fillId="0" borderId="1" xfId="0" applyFont="1" applyBorder="1" applyAlignment="1">
      <alignment horizontal="center" vertical="center"/>
    </xf>
    <xf numFmtId="0" fontId="25" fillId="0" borderId="18" xfId="0" applyFont="1" applyBorder="1" applyAlignment="1">
      <alignment horizontal="left" vertical="center"/>
    </xf>
    <xf numFmtId="0" fontId="2" fillId="0" borderId="9" xfId="0" applyFont="1" applyBorder="1" applyAlignment="1">
      <alignment horizontal="center"/>
    </xf>
    <xf numFmtId="0" fontId="22" fillId="0" borderId="9" xfId="0" applyFont="1" applyBorder="1" applyAlignment="1">
      <alignment horizontal="center"/>
    </xf>
    <xf numFmtId="0" fontId="23" fillId="0" borderId="9" xfId="0" applyFont="1" applyBorder="1" applyAlignment="1">
      <alignment horizontal="center"/>
    </xf>
    <xf numFmtId="0" fontId="40" fillId="0" borderId="9" xfId="0" applyFont="1" applyBorder="1" applyAlignment="1">
      <alignment horizontal="center"/>
    </xf>
    <xf numFmtId="0" fontId="14" fillId="0" borderId="9" xfId="0" applyFont="1" applyBorder="1" applyAlignment="1">
      <alignment horizontal="center"/>
    </xf>
    <xf numFmtId="0" fontId="11" fillId="0" borderId="9" xfId="0" applyFont="1" applyBorder="1" applyAlignment="1">
      <alignment horizontal="center"/>
    </xf>
    <xf numFmtId="0" fontId="23" fillId="0" borderId="1" xfId="0" applyFont="1" applyBorder="1" applyAlignment="1">
      <alignment horizontal="center" vertical="center"/>
    </xf>
    <xf numFmtId="0" fontId="12" fillId="2" borderId="5" xfId="0" applyFont="1" applyFill="1" applyBorder="1" applyAlignment="1">
      <alignment horizontal="center" wrapText="1"/>
    </xf>
    <xf numFmtId="0" fontId="12" fillId="2" borderId="17" xfId="0" applyFont="1" applyFill="1" applyBorder="1" applyAlignment="1">
      <alignment horizontal="center" wrapText="1"/>
    </xf>
    <xf numFmtId="0" fontId="12" fillId="2" borderId="13" xfId="0" applyFont="1" applyFill="1" applyBorder="1" applyAlignment="1">
      <alignment horizontal="left" wrapText="1"/>
    </xf>
    <xf numFmtId="0" fontId="12" fillId="2" borderId="16" xfId="0" applyFont="1" applyFill="1" applyBorder="1" applyAlignment="1">
      <alignment horizontal="center" wrapText="1"/>
    </xf>
    <xf numFmtId="0" fontId="12" fillId="2" borderId="13" xfId="0" applyFont="1" applyFill="1" applyBorder="1" applyAlignment="1">
      <alignment horizontal="left"/>
    </xf>
    <xf numFmtId="0" fontId="12" fillId="2" borderId="16" xfId="0" applyFont="1" applyFill="1" applyBorder="1"/>
    <xf numFmtId="0" fontId="12" fillId="2" borderId="13" xfId="0" applyFont="1" applyFill="1" applyBorder="1" applyAlignment="1">
      <alignment horizontal="center" wrapText="1"/>
    </xf>
    <xf numFmtId="0" fontId="5" fillId="2" borderId="0" xfId="0" applyFont="1" applyFill="1"/>
    <xf numFmtId="0" fontId="0" fillId="2" borderId="0" xfId="0" applyFill="1" applyAlignment="1">
      <alignment horizontal="center"/>
    </xf>
    <xf numFmtId="0" fontId="0" fillId="2" borderId="0" xfId="0" applyFill="1" applyAlignment="1">
      <alignment horizontal="left"/>
    </xf>
    <xf numFmtId="3" fontId="26" fillId="2" borderId="1" xfId="1" applyNumberFormat="1" applyFont="1" applyFill="1" applyBorder="1" applyAlignment="1">
      <alignment horizontal="center" vertical="center"/>
    </xf>
    <xf numFmtId="0" fontId="12" fillId="0" borderId="0" xfId="0" applyFont="1" applyAlignment="1">
      <alignment horizontal="center" wrapText="1"/>
    </xf>
    <xf numFmtId="0" fontId="5" fillId="2" borderId="1" xfId="0" applyFont="1" applyFill="1" applyBorder="1"/>
    <xf numFmtId="0" fontId="9" fillId="6" borderId="12" xfId="0" applyFont="1" applyFill="1" applyBorder="1"/>
    <xf numFmtId="0" fontId="22" fillId="5" borderId="18" xfId="0" applyFont="1" applyFill="1" applyBorder="1" applyAlignment="1">
      <alignment vertical="center" wrapText="1"/>
    </xf>
    <xf numFmtId="0" fontId="30" fillId="3" borderId="0" xfId="0" applyFont="1" applyFill="1"/>
    <xf numFmtId="0" fontId="74" fillId="2" borderId="0" xfId="0" applyFont="1" applyFill="1"/>
    <xf numFmtId="0" fontId="0" fillId="2" borderId="0" xfId="0" quotePrefix="1" applyFill="1"/>
    <xf numFmtId="0" fontId="0" fillId="2" borderId="0" xfId="0" quotePrefix="1" applyFill="1" applyAlignment="1">
      <alignment horizontal="left"/>
    </xf>
    <xf numFmtId="0" fontId="12" fillId="0" borderId="6" xfId="0" applyFont="1" applyBorder="1" applyAlignment="1">
      <alignment horizontal="center" wrapText="1"/>
    </xf>
    <xf numFmtId="3" fontId="26" fillId="0" borderId="9" xfId="1" applyNumberFormat="1" applyFont="1" applyBorder="1" applyAlignment="1">
      <alignment horizontal="center" vertical="center"/>
    </xf>
    <xf numFmtId="0" fontId="52" fillId="10" borderId="25" xfId="4" applyFont="1" applyFill="1" applyBorder="1" applyAlignment="1" applyProtection="1">
      <alignment vertical="center"/>
      <protection locked="0"/>
    </xf>
    <xf numFmtId="0" fontId="11" fillId="3" borderId="7" xfId="0" applyFont="1" applyFill="1" applyBorder="1" applyAlignment="1">
      <alignment horizontal="left"/>
    </xf>
    <xf numFmtId="0" fontId="14" fillId="0" borderId="13" xfId="0" applyFont="1" applyBorder="1"/>
    <xf numFmtId="0" fontId="2" fillId="4" borderId="14" xfId="0" applyFont="1" applyFill="1" applyBorder="1" applyAlignment="1">
      <alignment horizontal="center" wrapText="1"/>
    </xf>
    <xf numFmtId="0" fontId="0" fillId="0" borderId="9" xfId="0" applyBorder="1" applyAlignment="1">
      <alignment vertical="center"/>
    </xf>
    <xf numFmtId="0" fontId="100" fillId="0" borderId="1" xfId="0" applyFont="1" applyBorder="1" applyAlignment="1">
      <alignment horizontal="center" vertical="center"/>
    </xf>
    <xf numFmtId="0" fontId="15" fillId="0" borderId="1" xfId="0" applyFont="1" applyBorder="1" applyAlignment="1">
      <alignment horizontal="center" vertical="center"/>
    </xf>
    <xf numFmtId="0" fontId="78" fillId="0" borderId="9" xfId="0" applyFont="1" applyBorder="1" applyAlignment="1">
      <alignment vertical="center"/>
    </xf>
    <xf numFmtId="0" fontId="15" fillId="0" borderId="9" xfId="0" applyFont="1" applyBorder="1" applyAlignment="1">
      <alignment horizontal="center" vertical="center"/>
    </xf>
    <xf numFmtId="0" fontId="1" fillId="0" borderId="9" xfId="0" applyFont="1" applyBorder="1" applyAlignment="1">
      <alignment vertical="center"/>
    </xf>
    <xf numFmtId="0" fontId="7" fillId="0" borderId="9" xfId="0" applyFont="1" applyBorder="1" applyAlignment="1">
      <alignment horizontal="center" vertical="center"/>
    </xf>
    <xf numFmtId="0" fontId="5" fillId="11" borderId="1" xfId="0" applyFont="1" applyFill="1" applyBorder="1" applyAlignment="1">
      <alignment horizontal="center" vertical="center"/>
    </xf>
    <xf numFmtId="0" fontId="5" fillId="11" borderId="9" xfId="0" applyFont="1" applyFill="1" applyBorder="1" applyAlignment="1">
      <alignment horizontal="center" vertical="center"/>
    </xf>
    <xf numFmtId="0" fontId="15" fillId="11" borderId="1" xfId="0" applyFont="1" applyFill="1" applyBorder="1" applyAlignment="1">
      <alignment horizontal="center" vertical="center"/>
    </xf>
    <xf numFmtId="0" fontId="15" fillId="11" borderId="9" xfId="0" applyFont="1" applyFill="1" applyBorder="1" applyAlignment="1">
      <alignment horizontal="center" vertical="center"/>
    </xf>
    <xf numFmtId="0" fontId="5" fillId="11" borderId="13" xfId="0" applyFont="1" applyFill="1" applyBorder="1" applyAlignment="1">
      <alignment horizontal="center" vertical="center"/>
    </xf>
    <xf numFmtId="0" fontId="5" fillId="11" borderId="16" xfId="0" applyFont="1" applyFill="1" applyBorder="1" applyAlignment="1">
      <alignment horizontal="center" vertical="center"/>
    </xf>
    <xf numFmtId="0" fontId="0" fillId="0" borderId="9" xfId="0" applyBorder="1" applyAlignment="1">
      <alignment horizontal="center"/>
    </xf>
    <xf numFmtId="0" fontId="0" fillId="17" borderId="1" xfId="0" applyFill="1" applyBorder="1"/>
    <xf numFmtId="0" fontId="0" fillId="17" borderId="9" xfId="0" applyFill="1" applyBorder="1"/>
    <xf numFmtId="0" fontId="76" fillId="0" borderId="10" xfId="0" applyFont="1" applyBorder="1" applyAlignment="1">
      <alignment horizontal="center"/>
    </xf>
    <xf numFmtId="0" fontId="76" fillId="0" borderId="10" xfId="0" applyFont="1" applyBorder="1"/>
    <xf numFmtId="0" fontId="102" fillId="0" borderId="1" xfId="0" applyFont="1" applyBorder="1"/>
    <xf numFmtId="0" fontId="102" fillId="0" borderId="0" xfId="0" applyFont="1"/>
    <xf numFmtId="0" fontId="102" fillId="0" borderId="9" xfId="0" applyFont="1" applyBorder="1"/>
    <xf numFmtId="0" fontId="1" fillId="0" borderId="9" xfId="0" applyFont="1" applyBorder="1"/>
    <xf numFmtId="0" fontId="1" fillId="0" borderId="13" xfId="0" applyFont="1" applyBorder="1" applyAlignment="1">
      <alignment wrapText="1"/>
    </xf>
    <xf numFmtId="0" fontId="1" fillId="0" borderId="5" xfId="0" applyFont="1" applyBorder="1" applyAlignment="1">
      <alignment wrapText="1"/>
    </xf>
    <xf numFmtId="0" fontId="80" fillId="17" borderId="13" xfId="0" applyFont="1" applyFill="1" applyBorder="1" applyAlignment="1">
      <alignment horizontal="center"/>
    </xf>
    <xf numFmtId="0" fontId="80" fillId="17" borderId="16" xfId="0" applyFont="1" applyFill="1" applyBorder="1" applyAlignment="1">
      <alignment horizontal="center"/>
    </xf>
    <xf numFmtId="0" fontId="80" fillId="13" borderId="13" xfId="0" applyFont="1" applyFill="1" applyBorder="1" applyAlignment="1">
      <alignment horizontal="center"/>
    </xf>
    <xf numFmtId="0" fontId="80" fillId="13" borderId="16" xfId="0" applyFont="1" applyFill="1" applyBorder="1" applyAlignment="1">
      <alignment horizontal="center"/>
    </xf>
    <xf numFmtId="0" fontId="80" fillId="18" borderId="13" xfId="0" applyFont="1" applyFill="1" applyBorder="1" applyAlignment="1">
      <alignment horizontal="center"/>
    </xf>
    <xf numFmtId="0" fontId="80" fillId="18" borderId="16" xfId="0" applyFont="1" applyFill="1" applyBorder="1" applyAlignment="1">
      <alignment horizontal="center"/>
    </xf>
    <xf numFmtId="0" fontId="1" fillId="14" borderId="5" xfId="0" applyFont="1" applyFill="1" applyBorder="1"/>
    <xf numFmtId="0" fontId="1" fillId="0" borderId="16" xfId="0" applyFont="1" applyBorder="1"/>
    <xf numFmtId="0" fontId="0" fillId="13" borderId="1" xfId="0" applyFill="1" applyBorder="1"/>
    <xf numFmtId="0" fontId="0" fillId="13" borderId="9" xfId="0" applyFill="1" applyBorder="1"/>
    <xf numFmtId="0" fontId="0" fillId="18" borderId="1" xfId="0" applyFill="1" applyBorder="1"/>
    <xf numFmtId="0" fontId="0" fillId="18" borderId="9" xfId="0" applyFill="1" applyBorder="1"/>
    <xf numFmtId="0" fontId="104" fillId="0" borderId="0" xfId="0" applyFont="1"/>
    <xf numFmtId="0" fontId="104" fillId="0" borderId="0" xfId="0" applyFont="1" applyAlignment="1">
      <alignment horizontal="center"/>
    </xf>
    <xf numFmtId="0" fontId="104" fillId="0" borderId="1" xfId="0" applyFont="1" applyBorder="1"/>
    <xf numFmtId="0" fontId="104" fillId="0" borderId="9" xfId="0" applyFont="1" applyBorder="1"/>
    <xf numFmtId="0" fontId="104" fillId="2" borderId="1" xfId="0" applyFont="1" applyFill="1" applyBorder="1" applyAlignment="1">
      <alignment horizontal="center"/>
    </xf>
    <xf numFmtId="0" fontId="104" fillId="2" borderId="0" xfId="0" applyFont="1" applyFill="1" applyAlignment="1">
      <alignment horizontal="center"/>
    </xf>
    <xf numFmtId="0" fontId="104" fillId="2" borderId="9" xfId="0" applyFont="1" applyFill="1" applyBorder="1" applyAlignment="1">
      <alignment horizontal="center"/>
    </xf>
    <xf numFmtId="0" fontId="5" fillId="0" borderId="16" xfId="0" applyFont="1" applyBorder="1" applyAlignment="1">
      <alignment vertical="center"/>
    </xf>
    <xf numFmtId="0" fontId="2" fillId="4" borderId="2" xfId="0" applyFont="1" applyFill="1" applyBorder="1" applyAlignment="1">
      <alignment horizontal="center" wrapText="1"/>
    </xf>
    <xf numFmtId="0" fontId="0" fillId="0" borderId="0" xfId="0" applyAlignment="1">
      <alignment vertical="center"/>
    </xf>
    <xf numFmtId="0" fontId="78" fillId="0" borderId="0" xfId="0" applyFont="1" applyAlignment="1">
      <alignment vertical="center"/>
    </xf>
    <xf numFmtId="0" fontId="1" fillId="0" borderId="0" xfId="0" applyFont="1" applyAlignment="1">
      <alignment vertical="center"/>
    </xf>
    <xf numFmtId="0" fontId="101" fillId="0" borderId="1" xfId="0" applyFont="1" applyBorder="1" applyAlignment="1">
      <alignment horizontal="center" vertical="center"/>
    </xf>
    <xf numFmtId="0" fontId="101" fillId="0" borderId="0" xfId="0" applyFont="1" applyAlignment="1">
      <alignment horizontal="center" vertical="center"/>
    </xf>
    <xf numFmtId="0" fontId="101" fillId="0" borderId="9" xfId="0" applyFont="1" applyBorder="1" applyAlignment="1">
      <alignment horizontal="center" vertical="center"/>
    </xf>
    <xf numFmtId="0" fontId="103" fillId="0" borderId="1" xfId="0" applyFont="1" applyBorder="1" applyAlignment="1">
      <alignment horizontal="center" vertical="center"/>
    </xf>
    <xf numFmtId="0" fontId="103" fillId="5" borderId="0" xfId="0" applyFont="1" applyFill="1" applyAlignment="1">
      <alignment horizontal="center"/>
    </xf>
    <xf numFmtId="0" fontId="103" fillId="5" borderId="9" xfId="0" applyFont="1" applyFill="1" applyBorder="1" applyAlignment="1">
      <alignment horizontal="center" vertical="center"/>
    </xf>
    <xf numFmtId="0" fontId="103" fillId="5" borderId="9" xfId="0" applyFont="1" applyFill="1" applyBorder="1" applyAlignment="1">
      <alignment horizontal="center"/>
    </xf>
    <xf numFmtId="0" fontId="103" fillId="0" borderId="0" xfId="0" applyFont="1" applyAlignment="1">
      <alignment horizontal="center"/>
    </xf>
    <xf numFmtId="0" fontId="15" fillId="11" borderId="0" xfId="0" applyFont="1" applyFill="1" applyAlignment="1">
      <alignment horizontal="center" vertical="center"/>
    </xf>
    <xf numFmtId="0" fontId="14" fillId="11" borderId="0" xfId="0" applyFont="1" applyFill="1" applyAlignment="1">
      <alignment horizontal="center" vertical="center"/>
    </xf>
    <xf numFmtId="0" fontId="5" fillId="11" borderId="5" xfId="0" applyFont="1" applyFill="1" applyBorder="1" applyAlignment="1">
      <alignment horizontal="center" vertical="center"/>
    </xf>
    <xf numFmtId="0" fontId="105" fillId="0" borderId="1" xfId="0" applyFont="1" applyBorder="1" applyAlignment="1">
      <alignment horizontal="center" vertical="center"/>
    </xf>
    <xf numFmtId="0" fontId="39" fillId="0" borderId="10" xfId="0" applyFont="1" applyBorder="1" applyAlignment="1">
      <alignment horizontal="center"/>
    </xf>
    <xf numFmtId="0" fontId="105" fillId="0" borderId="0" xfId="0" applyFont="1" applyAlignment="1">
      <alignment horizontal="center"/>
    </xf>
    <xf numFmtId="0" fontId="0" fillId="2" borderId="1" xfId="0" applyFill="1" applyBorder="1" applyAlignment="1">
      <alignment horizontal="center"/>
    </xf>
    <xf numFmtId="0" fontId="39" fillId="0" borderId="9" xfId="0" applyFont="1" applyBorder="1" applyAlignment="1">
      <alignment horizontal="center"/>
    </xf>
    <xf numFmtId="0" fontId="105" fillId="5" borderId="0" xfId="0" applyFont="1" applyFill="1" applyAlignment="1">
      <alignment horizontal="center"/>
    </xf>
    <xf numFmtId="0" fontId="105" fillId="5" borderId="9" xfId="0" applyFont="1" applyFill="1" applyBorder="1" applyAlignment="1">
      <alignment horizontal="center"/>
    </xf>
    <xf numFmtId="0" fontId="22" fillId="2" borderId="1" xfId="0" applyFont="1" applyFill="1" applyBorder="1" applyAlignment="1">
      <alignment horizontal="center" vertical="center"/>
    </xf>
    <xf numFmtId="0" fontId="78" fillId="0" borderId="10" xfId="0" applyFont="1" applyBorder="1" applyAlignment="1">
      <alignment horizontal="center"/>
    </xf>
    <xf numFmtId="0" fontId="104" fillId="0" borderId="10" xfId="0" applyFont="1" applyBorder="1" applyAlignment="1">
      <alignment horizontal="center"/>
    </xf>
    <xf numFmtId="0" fontId="11" fillId="3" borderId="2" xfId="0" applyFont="1" applyFill="1" applyBorder="1" applyAlignment="1">
      <alignment wrapText="1"/>
    </xf>
    <xf numFmtId="0" fontId="12" fillId="2" borderId="2" xfId="0" applyFont="1" applyFill="1" applyBorder="1" applyAlignment="1">
      <alignment wrapText="1"/>
    </xf>
    <xf numFmtId="0" fontId="104" fillId="0" borderId="10" xfId="0" applyFont="1" applyBorder="1"/>
    <xf numFmtId="0" fontId="14" fillId="0" borderId="3" xfId="0" applyFont="1" applyBorder="1" applyAlignment="1">
      <alignment horizontal="center" vertical="center"/>
    </xf>
    <xf numFmtId="0" fontId="20" fillId="0" borderId="0" xfId="0" applyFont="1" applyAlignment="1">
      <alignment horizontal="center" vertical="center"/>
    </xf>
    <xf numFmtId="0" fontId="106" fillId="0" borderId="38" xfId="0" applyFont="1" applyBorder="1" applyAlignment="1">
      <alignment vertical="center"/>
    </xf>
    <xf numFmtId="0" fontId="106" fillId="0" borderId="0" xfId="0" applyFont="1" applyAlignment="1">
      <alignment vertical="center"/>
    </xf>
    <xf numFmtId="0" fontId="77" fillId="8" borderId="9" xfId="0" applyFont="1" applyFill="1" applyBorder="1" applyAlignment="1">
      <alignment vertical="center"/>
    </xf>
    <xf numFmtId="0" fontId="89" fillId="0" borderId="0" xfId="0" applyFont="1" applyAlignment="1">
      <alignment vertical="center"/>
    </xf>
    <xf numFmtId="0" fontId="89" fillId="0" borderId="0" xfId="0" applyFont="1" applyAlignment="1">
      <alignment horizontal="center" vertical="center"/>
    </xf>
    <xf numFmtId="0" fontId="5" fillId="0" borderId="2" xfId="0" applyFont="1" applyBorder="1" applyAlignment="1">
      <alignment horizontal="center"/>
    </xf>
    <xf numFmtId="3" fontId="26" fillId="0" borderId="2" xfId="1" applyNumberFormat="1" applyFont="1" applyBorder="1" applyAlignment="1">
      <alignment horizontal="center" vertical="center"/>
    </xf>
    <xf numFmtId="0" fontId="26" fillId="0" borderId="2" xfId="1" applyFont="1" applyBorder="1" applyAlignment="1">
      <alignment horizontal="left" vertical="center"/>
    </xf>
    <xf numFmtId="0" fontId="26" fillId="0" borderId="2" xfId="1" applyFont="1" applyBorder="1" applyAlignment="1">
      <alignment vertical="center"/>
    </xf>
    <xf numFmtId="0" fontId="25" fillId="0" borderId="4" xfId="0" applyFont="1" applyBorder="1" applyAlignment="1">
      <alignment horizontal="left" vertical="center"/>
    </xf>
    <xf numFmtId="0" fontId="14" fillId="0" borderId="4" xfId="0" applyFont="1" applyBorder="1" applyAlignment="1">
      <alignment vertical="center"/>
    </xf>
    <xf numFmtId="0" fontId="77" fillId="8" borderId="0" xfId="0" applyFont="1" applyFill="1" applyAlignment="1">
      <alignment vertical="center"/>
    </xf>
    <xf numFmtId="0" fontId="107" fillId="0" borderId="0" xfId="0" applyFont="1" applyAlignment="1">
      <alignment vertical="center"/>
    </xf>
    <xf numFmtId="0" fontId="90" fillId="0" borderId="0" xfId="0" applyFont="1"/>
    <xf numFmtId="0" fontId="110" fillId="0" borderId="0" xfId="1" applyFont="1" applyAlignment="1">
      <alignment vertical="center"/>
    </xf>
    <xf numFmtId="0" fontId="26" fillId="0" borderId="12" xfId="1" applyFont="1" applyBorder="1" applyAlignment="1">
      <alignment vertical="center"/>
    </xf>
    <xf numFmtId="0" fontId="111" fillId="0" borderId="0" xfId="0" applyFont="1" applyAlignment="1">
      <alignment vertical="center"/>
    </xf>
    <xf numFmtId="0" fontId="111" fillId="0" borderId="0" xfId="0" applyFont="1" applyAlignment="1">
      <alignment horizontal="center" vertical="center"/>
    </xf>
    <xf numFmtId="0" fontId="90" fillId="0" borderId="0" xfId="0" applyFont="1" applyAlignment="1">
      <alignment vertical="center"/>
    </xf>
    <xf numFmtId="0" fontId="77" fillId="0" borderId="0" xfId="0" applyFont="1" applyAlignment="1">
      <alignment vertical="center"/>
    </xf>
    <xf numFmtId="0" fontId="116" fillId="0" borderId="0" xfId="1" applyFont="1" applyAlignment="1">
      <alignment vertical="center"/>
    </xf>
    <xf numFmtId="0" fontId="15" fillId="0" borderId="12" xfId="0" applyFont="1" applyBorder="1" applyAlignment="1">
      <alignment horizontal="center" vertical="center"/>
    </xf>
    <xf numFmtId="0" fontId="15" fillId="0" borderId="2" xfId="0" applyFont="1" applyBorder="1" applyAlignment="1">
      <alignment horizontal="center"/>
    </xf>
    <xf numFmtId="0" fontId="113" fillId="0" borderId="3" xfId="0" applyFont="1" applyBorder="1" applyAlignment="1">
      <alignment vertical="center"/>
    </xf>
    <xf numFmtId="0" fontId="113" fillId="0" borderId="0" xfId="0" applyFont="1" applyAlignment="1">
      <alignment vertical="center"/>
    </xf>
    <xf numFmtId="0" fontId="114" fillId="0" borderId="0" xfId="0" applyFont="1" applyAlignment="1">
      <alignment vertical="center"/>
    </xf>
    <xf numFmtId="0" fontId="115" fillId="0" borderId="0" xfId="0" applyFont="1" applyAlignment="1">
      <alignment vertical="center"/>
    </xf>
    <xf numFmtId="0" fontId="113" fillId="0" borderId="5" xfId="0" applyFont="1" applyBorder="1" applyAlignment="1">
      <alignment vertical="center"/>
    </xf>
    <xf numFmtId="0" fontId="9" fillId="19" borderId="2" xfId="0" applyFont="1" applyFill="1" applyBorder="1"/>
    <xf numFmtId="0" fontId="109" fillId="0" borderId="0" xfId="1" applyFont="1" applyAlignment="1">
      <alignment horizontal="center" vertical="center"/>
    </xf>
    <xf numFmtId="3" fontId="117" fillId="0" borderId="11" xfId="1" applyNumberFormat="1" applyFont="1" applyBorder="1" applyAlignment="1">
      <alignment horizontal="left" vertical="center"/>
    </xf>
    <xf numFmtId="0" fontId="117" fillId="0" borderId="18" xfId="0" applyFont="1" applyBorder="1"/>
    <xf numFmtId="0" fontId="117" fillId="0" borderId="18" xfId="0" applyFont="1" applyBorder="1" applyAlignment="1">
      <alignment horizontal="left" vertical="center"/>
    </xf>
    <xf numFmtId="0" fontId="5" fillId="0" borderId="6" xfId="0" applyFont="1" applyBorder="1" applyAlignment="1">
      <alignment horizontal="center"/>
    </xf>
    <xf numFmtId="0" fontId="5" fillId="0" borderId="9" xfId="0" applyFont="1" applyBorder="1" applyAlignment="1">
      <alignment horizontal="center"/>
    </xf>
    <xf numFmtId="0" fontId="5" fillId="0" borderId="16" xfId="0" applyFont="1" applyBorder="1" applyAlignment="1">
      <alignment horizontal="center"/>
    </xf>
    <xf numFmtId="0" fontId="5" fillId="0" borderId="14" xfId="0" applyFont="1" applyBorder="1" applyAlignment="1">
      <alignment horizontal="center"/>
    </xf>
    <xf numFmtId="0" fontId="93" fillId="0" borderId="0" xfId="0" applyFont="1"/>
    <xf numFmtId="0" fontId="14" fillId="20" borderId="1" xfId="0" applyFont="1" applyFill="1" applyBorder="1" applyAlignment="1">
      <alignment horizontal="center" vertical="center"/>
    </xf>
    <xf numFmtId="0" fontId="106" fillId="20" borderId="0" xfId="0" applyFont="1" applyFill="1" applyAlignment="1">
      <alignment vertical="center"/>
    </xf>
    <xf numFmtId="0" fontId="106" fillId="20" borderId="38" xfId="0" applyFont="1" applyFill="1" applyBorder="1" applyAlignment="1">
      <alignment vertical="center"/>
    </xf>
    <xf numFmtId="0" fontId="106" fillId="20" borderId="39" xfId="0" applyFont="1" applyFill="1" applyBorder="1" applyAlignment="1">
      <alignment vertical="center"/>
    </xf>
    <xf numFmtId="0" fontId="111" fillId="20" borderId="0" xfId="0" applyFont="1" applyFill="1" applyAlignment="1">
      <alignment vertical="center"/>
    </xf>
    <xf numFmtId="0" fontId="111" fillId="20" borderId="0" xfId="0" applyFont="1" applyFill="1" applyAlignment="1">
      <alignment horizontal="center" vertical="center"/>
    </xf>
    <xf numFmtId="0" fontId="113" fillId="20" borderId="0" xfId="0" applyFont="1" applyFill="1" applyAlignment="1">
      <alignment vertical="center"/>
    </xf>
    <xf numFmtId="0" fontId="14" fillId="21" borderId="1" xfId="0" applyFont="1" applyFill="1" applyBorder="1" applyAlignment="1">
      <alignment horizontal="center" vertical="center"/>
    </xf>
    <xf numFmtId="0" fontId="89" fillId="20" borderId="0" xfId="0" applyFont="1" applyFill="1"/>
    <xf numFmtId="0" fontId="90" fillId="20" borderId="0" xfId="0" applyFont="1" applyFill="1"/>
    <xf numFmtId="0" fontId="22" fillId="0" borderId="18" xfId="0" applyFont="1" applyBorder="1" applyAlignment="1">
      <alignment horizontal="left"/>
    </xf>
    <xf numFmtId="0" fontId="22" fillId="20" borderId="1" xfId="0" applyFont="1" applyFill="1" applyBorder="1" applyAlignment="1">
      <alignment horizontal="center" vertical="center"/>
    </xf>
    <xf numFmtId="0" fontId="77" fillId="20" borderId="0" xfId="0" applyFont="1" applyFill="1" applyAlignment="1">
      <alignment vertical="center"/>
    </xf>
    <xf numFmtId="0" fontId="22" fillId="5" borderId="18" xfId="0" applyFont="1" applyFill="1" applyBorder="1" applyAlignment="1">
      <alignment horizontal="left" vertical="center" wrapText="1"/>
    </xf>
    <xf numFmtId="0" fontId="22" fillId="0" borderId="18" xfId="0" applyFont="1" applyBorder="1" applyAlignment="1">
      <alignment vertical="center" wrapText="1"/>
    </xf>
    <xf numFmtId="0" fontId="19" fillId="20" borderId="1" xfId="0" applyFont="1" applyFill="1" applyBorder="1" applyAlignment="1">
      <alignment horizontal="center" vertical="center"/>
    </xf>
    <xf numFmtId="0" fontId="19" fillId="20" borderId="1" xfId="0" applyFont="1" applyFill="1" applyBorder="1" applyAlignment="1">
      <alignment vertical="center"/>
    </xf>
    <xf numFmtId="0" fontId="19" fillId="20" borderId="9" xfId="0" applyFont="1" applyFill="1" applyBorder="1" applyAlignment="1">
      <alignment vertical="center"/>
    </xf>
    <xf numFmtId="0" fontId="18" fillId="20" borderId="1" xfId="0" applyFont="1" applyFill="1" applyBorder="1" applyAlignment="1">
      <alignment horizontal="center" vertical="center"/>
    </xf>
    <xf numFmtId="0" fontId="18" fillId="20" borderId="1" xfId="0" applyFont="1" applyFill="1" applyBorder="1" applyAlignment="1">
      <alignment vertical="center"/>
    </xf>
    <xf numFmtId="0" fontId="18" fillId="20" borderId="9" xfId="0" applyFont="1" applyFill="1" applyBorder="1" applyAlignment="1">
      <alignment vertical="center"/>
    </xf>
    <xf numFmtId="0" fontId="22" fillId="0" borderId="18" xfId="0" applyFont="1" applyBorder="1"/>
    <xf numFmtId="0" fontId="23" fillId="0" borderId="19" xfId="0" applyFont="1" applyBorder="1" applyAlignment="1">
      <alignment horizontal="center"/>
    </xf>
    <xf numFmtId="0" fontId="22" fillId="0" borderId="18" xfId="0" applyFont="1" applyBorder="1" applyAlignment="1">
      <alignment horizontal="left" vertical="center"/>
    </xf>
    <xf numFmtId="0" fontId="23" fillId="20" borderId="1" xfId="0" applyFont="1" applyFill="1" applyBorder="1" applyAlignment="1">
      <alignment horizontal="center" vertical="center"/>
    </xf>
    <xf numFmtId="0" fontId="22" fillId="21" borderId="1" xfId="0" applyFont="1" applyFill="1" applyBorder="1" applyAlignment="1">
      <alignment horizontal="center" vertical="center"/>
    </xf>
    <xf numFmtId="0" fontId="112" fillId="20" borderId="0" xfId="0" applyFont="1" applyFill="1" applyAlignment="1">
      <alignment vertical="center"/>
    </xf>
    <xf numFmtId="0" fontId="112" fillId="20" borderId="0" xfId="0" applyFont="1" applyFill="1" applyAlignment="1">
      <alignment horizontal="center" vertical="center"/>
    </xf>
    <xf numFmtId="0" fontId="77" fillId="20" borderId="0" xfId="0" applyFont="1" applyFill="1"/>
    <xf numFmtId="0" fontId="90" fillId="20" borderId="0" xfId="0" applyFont="1" applyFill="1" applyAlignment="1">
      <alignment vertical="center"/>
    </xf>
    <xf numFmtId="0" fontId="0" fillId="0" borderId="6" xfId="0" applyBorder="1"/>
    <xf numFmtId="0" fontId="103" fillId="0" borderId="9" xfId="0" applyFont="1" applyBorder="1" applyAlignment="1">
      <alignment horizontal="center" vertical="center"/>
    </xf>
    <xf numFmtId="0" fontId="103" fillId="0" borderId="9" xfId="0" applyFont="1" applyBorder="1" applyAlignment="1">
      <alignment horizontal="center"/>
    </xf>
    <xf numFmtId="0" fontId="105" fillId="0" borderId="9" xfId="0" applyFont="1" applyBorder="1" applyAlignment="1">
      <alignment horizontal="center"/>
    </xf>
    <xf numFmtId="0" fontId="0" fillId="2" borderId="9" xfId="0" applyFill="1" applyBorder="1" applyAlignment="1">
      <alignment horizontal="center"/>
    </xf>
    <xf numFmtId="0" fontId="14" fillId="0" borderId="6" xfId="0" applyFont="1" applyBorder="1" applyAlignment="1">
      <alignment horizontal="center" vertical="center"/>
    </xf>
    <xf numFmtId="0" fontId="22" fillId="2" borderId="0" xfId="0" applyFont="1" applyFill="1" applyAlignment="1">
      <alignment horizontal="center" vertical="center"/>
    </xf>
    <xf numFmtId="0" fontId="25" fillId="0" borderId="9" xfId="0" applyFont="1" applyBorder="1" applyAlignment="1">
      <alignment horizontal="center" vertical="center"/>
    </xf>
    <xf numFmtId="0" fontId="73" fillId="0" borderId="10" xfId="0" applyFont="1" applyBorder="1"/>
    <xf numFmtId="0" fontId="73" fillId="0" borderId="9" xfId="0" applyFont="1" applyBorder="1" applyAlignment="1">
      <alignment horizontal="center"/>
    </xf>
    <xf numFmtId="0" fontId="73" fillId="0" borderId="1" xfId="0" applyFont="1" applyBorder="1" applyAlignment="1">
      <alignment horizontal="center"/>
    </xf>
    <xf numFmtId="0" fontId="73" fillId="0" borderId="0" xfId="0" applyFont="1" applyAlignment="1">
      <alignment horizontal="center"/>
    </xf>
    <xf numFmtId="0" fontId="73" fillId="0" borderId="0" xfId="1" applyFont="1" applyAlignment="1">
      <alignment horizontal="left" vertical="center"/>
    </xf>
    <xf numFmtId="3" fontId="73" fillId="0" borderId="0" xfId="1" applyNumberFormat="1" applyFont="1" applyAlignment="1">
      <alignment horizontal="center" vertical="center"/>
    </xf>
    <xf numFmtId="0" fontId="73" fillId="0" borderId="0" xfId="1" applyFont="1" applyAlignment="1">
      <alignment vertical="center"/>
    </xf>
    <xf numFmtId="0" fontId="73" fillId="0" borderId="1" xfId="1" applyFont="1" applyBorder="1" applyAlignment="1">
      <alignment horizontal="center" vertical="center"/>
    </xf>
    <xf numFmtId="0" fontId="73" fillId="0" borderId="0" xfId="1" applyFont="1" applyAlignment="1">
      <alignment horizontal="center" vertical="center"/>
    </xf>
    <xf numFmtId="0" fontId="110" fillId="0" borderId="0" xfId="1" applyFont="1" applyAlignment="1">
      <alignment horizontal="center" vertical="center"/>
    </xf>
    <xf numFmtId="0" fontId="113" fillId="0" borderId="3" xfId="0" applyFont="1" applyBorder="1" applyAlignment="1">
      <alignment horizontal="center" vertical="center"/>
    </xf>
    <xf numFmtId="0" fontId="113" fillId="0" borderId="0" xfId="0" applyFont="1" applyAlignment="1">
      <alignment horizontal="center" vertical="center"/>
    </xf>
    <xf numFmtId="0" fontId="114" fillId="0" borderId="0" xfId="0" applyFont="1" applyAlignment="1">
      <alignment horizontal="center" vertical="center"/>
    </xf>
    <xf numFmtId="0" fontId="113" fillId="0" borderId="5" xfId="0" applyFont="1" applyBorder="1" applyAlignment="1">
      <alignment horizontal="center" vertical="center"/>
    </xf>
    <xf numFmtId="0" fontId="77" fillId="20" borderId="0" xfId="0" applyFont="1" applyFill="1" applyAlignment="1">
      <alignment horizontal="center" vertical="center"/>
    </xf>
    <xf numFmtId="0" fontId="113" fillId="20" borderId="0" xfId="0" applyFont="1" applyFill="1" applyAlignment="1">
      <alignment horizontal="center" vertical="center"/>
    </xf>
    <xf numFmtId="0" fontId="116" fillId="0" borderId="0" xfId="1" applyFont="1" applyAlignment="1">
      <alignment horizontal="center" vertical="center"/>
    </xf>
    <xf numFmtId="0" fontId="73" fillId="0" borderId="0" xfId="0" applyFont="1" applyAlignment="1">
      <alignment vertical="center"/>
    </xf>
    <xf numFmtId="0" fontId="119" fillId="0" borderId="0" xfId="0" applyFont="1" applyAlignment="1">
      <alignment vertical="center"/>
    </xf>
    <xf numFmtId="0" fontId="73" fillId="0" borderId="0" xfId="0" applyFont="1" applyAlignment="1">
      <alignment horizontal="center" vertical="center"/>
    </xf>
    <xf numFmtId="0" fontId="26" fillId="0" borderId="2" xfId="1" applyFont="1" applyBorder="1" applyAlignment="1">
      <alignment horizontal="right" vertical="center"/>
    </xf>
    <xf numFmtId="3" fontId="73" fillId="0" borderId="0" xfId="1" applyNumberFormat="1" applyFont="1" applyAlignment="1">
      <alignment horizontal="left" vertical="center"/>
    </xf>
    <xf numFmtId="0" fontId="12" fillId="2" borderId="5" xfId="0" applyFont="1" applyFill="1" applyBorder="1" applyAlignment="1">
      <alignment horizontal="left" wrapText="1"/>
    </xf>
    <xf numFmtId="0" fontId="26" fillId="0" borderId="0" xfId="1" applyFont="1" applyAlignment="1">
      <alignment horizontal="center" vertical="center"/>
    </xf>
    <xf numFmtId="0" fontId="9" fillId="19" borderId="8" xfId="0" applyFont="1" applyFill="1" applyBorder="1"/>
    <xf numFmtId="0" fontId="9" fillId="19" borderId="3" xfId="0" applyFont="1" applyFill="1" applyBorder="1"/>
    <xf numFmtId="0" fontId="9" fillId="19" borderId="8" xfId="0" applyFont="1" applyFill="1" applyBorder="1" applyAlignment="1">
      <alignment horizontal="center"/>
    </xf>
    <xf numFmtId="0" fontId="9" fillId="19" borderId="3" xfId="0" applyFont="1" applyFill="1" applyBorder="1" applyAlignment="1">
      <alignment horizontal="left"/>
    </xf>
    <xf numFmtId="0" fontId="9" fillId="19" borderId="3" xfId="0" applyFont="1" applyFill="1" applyBorder="1" applyAlignment="1">
      <alignment horizontal="center"/>
    </xf>
    <xf numFmtId="3" fontId="22" fillId="0" borderId="0" xfId="1" applyNumberFormat="1" applyFont="1" applyAlignment="1">
      <alignment horizontal="center" vertical="center"/>
    </xf>
    <xf numFmtId="3" fontId="26" fillId="0" borderId="1" xfId="1" applyNumberFormat="1" applyFont="1" applyBorder="1" applyAlignment="1">
      <alignment horizontal="center" vertical="center"/>
    </xf>
    <xf numFmtId="0" fontId="104" fillId="0" borderId="1" xfId="0" applyFont="1" applyBorder="1" applyAlignment="1">
      <alignment horizontal="center"/>
    </xf>
    <xf numFmtId="0" fontId="104" fillId="0" borderId="9" xfId="0" applyFont="1" applyBorder="1" applyAlignment="1">
      <alignment horizontal="center"/>
    </xf>
    <xf numFmtId="0" fontId="52" fillId="10" borderId="45" xfId="4" applyFont="1" applyFill="1" applyBorder="1" applyProtection="1">
      <protection locked="0"/>
    </xf>
    <xf numFmtId="0" fontId="52" fillId="10" borderId="46" xfId="4" applyFont="1" applyFill="1" applyBorder="1" applyProtection="1">
      <protection locked="0"/>
    </xf>
    <xf numFmtId="0" fontId="52" fillId="10" borderId="47" xfId="4" applyFont="1" applyFill="1" applyBorder="1" applyProtection="1">
      <protection locked="0"/>
    </xf>
    <xf numFmtId="0" fontId="85" fillId="0" borderId="0" xfId="0" applyFont="1"/>
    <xf numFmtId="0" fontId="85" fillId="0" borderId="10" xfId="0" applyFont="1" applyBorder="1"/>
    <xf numFmtId="0" fontId="69" fillId="0" borderId="0" xfId="0" applyFont="1" applyAlignment="1">
      <alignment vertical="center"/>
    </xf>
    <xf numFmtId="0" fontId="72" fillId="0" borderId="10" xfId="0" applyFont="1" applyBorder="1" applyAlignment="1">
      <alignment vertical="center"/>
    </xf>
    <xf numFmtId="0" fontId="71" fillId="0" borderId="10" xfId="0" applyFont="1" applyBorder="1" applyAlignment="1">
      <alignment vertical="center"/>
    </xf>
    <xf numFmtId="0" fontId="69" fillId="0" borderId="10" xfId="0" applyFont="1" applyBorder="1" applyAlignment="1">
      <alignment vertical="center"/>
    </xf>
    <xf numFmtId="0" fontId="122" fillId="0" borderId="10" xfId="0" applyFont="1" applyBorder="1" applyAlignment="1">
      <alignment vertical="center"/>
    </xf>
    <xf numFmtId="0" fontId="79" fillId="0" borderId="10" xfId="0" applyFont="1" applyBorder="1" applyAlignment="1">
      <alignment vertical="center"/>
    </xf>
    <xf numFmtId="0" fontId="123" fillId="0" borderId="10" xfId="0" applyFont="1" applyBorder="1" applyAlignment="1">
      <alignment vertical="center"/>
    </xf>
    <xf numFmtId="0" fontId="70" fillId="0" borderId="10" xfId="1" applyFont="1" applyBorder="1" applyAlignment="1">
      <alignment horizontal="center" vertical="center"/>
    </xf>
    <xf numFmtId="0" fontId="70" fillId="0" borderId="0" xfId="1" applyFont="1" applyAlignment="1">
      <alignment horizontal="center" vertical="center"/>
    </xf>
    <xf numFmtId="0" fontId="86" fillId="0" borderId="0" xfId="0" applyFont="1" applyAlignment="1">
      <alignment horizontal="right" vertical="center"/>
    </xf>
    <xf numFmtId="0" fontId="81" fillId="0" borderId="1" xfId="0" applyFont="1" applyBorder="1" applyAlignment="1">
      <alignment vertical="center"/>
    </xf>
    <xf numFmtId="0" fontId="81" fillId="0" borderId="0" xfId="0" applyFont="1" applyAlignment="1">
      <alignment vertical="center"/>
    </xf>
    <xf numFmtId="0" fontId="125" fillId="0" borderId="1" xfId="0" applyFont="1" applyBorder="1" applyAlignment="1">
      <alignment vertical="center"/>
    </xf>
    <xf numFmtId="0" fontId="82" fillId="0" borderId="1" xfId="0" applyFont="1" applyBorder="1"/>
    <xf numFmtId="0" fontId="82" fillId="0" borderId="1" xfId="0" applyFont="1" applyBorder="1" applyAlignment="1">
      <alignment horizontal="center"/>
    </xf>
    <xf numFmtId="0" fontId="22" fillId="0" borderId="19" xfId="0" applyFont="1" applyBorder="1" applyAlignment="1">
      <alignment horizontal="center"/>
    </xf>
    <xf numFmtId="0" fontId="22" fillId="5" borderId="18" xfId="0" applyFont="1" applyFill="1" applyBorder="1" applyAlignment="1">
      <alignment horizontal="left" vertical="center"/>
    </xf>
    <xf numFmtId="0" fontId="101" fillId="0" borderId="0" xfId="0" applyFont="1" applyAlignment="1">
      <alignment horizontal="center"/>
    </xf>
    <xf numFmtId="0" fontId="126" fillId="0" borderId="0" xfId="0" applyFont="1" applyAlignment="1">
      <alignment horizontal="center"/>
    </xf>
    <xf numFmtId="0" fontId="126" fillId="0" borderId="9" xfId="0" applyFont="1" applyBorder="1" applyAlignment="1">
      <alignment horizontal="center"/>
    </xf>
    <xf numFmtId="0" fontId="126" fillId="0" borderId="0" xfId="0" applyFont="1" applyAlignment="1">
      <alignment horizontal="center" vertical="center"/>
    </xf>
    <xf numFmtId="0" fontId="105" fillId="0" borderId="0" xfId="0" applyFont="1" applyAlignment="1">
      <alignment horizontal="center" vertical="center"/>
    </xf>
    <xf numFmtId="0" fontId="101" fillId="0" borderId="9" xfId="0" applyFont="1" applyBorder="1" applyAlignment="1">
      <alignment horizontal="center"/>
    </xf>
    <xf numFmtId="0" fontId="105" fillId="2" borderId="0" xfId="0" applyFont="1" applyFill="1" applyAlignment="1">
      <alignment horizontal="center" vertical="center"/>
    </xf>
    <xf numFmtId="0" fontId="105" fillId="2" borderId="0" xfId="0" applyFont="1" applyFill="1" applyAlignment="1">
      <alignment horizontal="center"/>
    </xf>
    <xf numFmtId="0" fontId="127" fillId="2" borderId="9" xfId="0" applyFont="1" applyFill="1" applyBorder="1" applyAlignment="1">
      <alignment horizontal="center"/>
    </xf>
    <xf numFmtId="0" fontId="128" fillId="2" borderId="9" xfId="0" applyFont="1" applyFill="1" applyBorder="1"/>
    <xf numFmtId="0" fontId="127" fillId="2" borderId="9" xfId="0" applyFont="1" applyFill="1" applyBorder="1" applyAlignment="1">
      <alignment horizontal="center" vertical="center"/>
    </xf>
    <xf numFmtId="0" fontId="101" fillId="2" borderId="9" xfId="0" applyFont="1" applyFill="1" applyBorder="1" applyAlignment="1">
      <alignment horizontal="center" vertical="center"/>
    </xf>
    <xf numFmtId="0" fontId="101" fillId="2" borderId="9" xfId="0" applyFont="1" applyFill="1" applyBorder="1" applyAlignment="1">
      <alignment horizontal="center"/>
    </xf>
    <xf numFmtId="0" fontId="124" fillId="5" borderId="0" xfId="0" applyFont="1" applyFill="1" applyAlignment="1">
      <alignment vertical="center"/>
    </xf>
    <xf numFmtId="0" fontId="87" fillId="0" borderId="0" xfId="0" applyFont="1"/>
    <xf numFmtId="0" fontId="82" fillId="0" borderId="1" xfId="0" applyFont="1" applyBorder="1" applyAlignment="1">
      <alignment vertical="center"/>
    </xf>
    <xf numFmtId="0" fontId="22" fillId="0" borderId="0" xfId="0" applyFont="1" applyAlignment="1">
      <alignment horizontal="left" vertical="center"/>
    </xf>
    <xf numFmtId="0" fontId="0" fillId="0" borderId="5" xfId="0" applyBorder="1"/>
    <xf numFmtId="0" fontId="30" fillId="0" borderId="13" xfId="0" applyFont="1" applyBorder="1"/>
    <xf numFmtId="0" fontId="12" fillId="0" borderId="0" xfId="0" applyFont="1" applyAlignment="1">
      <alignment horizontal="center"/>
    </xf>
    <xf numFmtId="0" fontId="15" fillId="0" borderId="9" xfId="0" applyFont="1" applyBorder="1" applyAlignment="1">
      <alignment horizontal="center"/>
    </xf>
    <xf numFmtId="0" fontId="14" fillId="0" borderId="10" xfId="0" applyFont="1" applyBorder="1" applyAlignment="1">
      <alignment horizontal="center" vertical="center" wrapText="1"/>
    </xf>
    <xf numFmtId="0" fontId="5" fillId="0" borderId="17" xfId="0" applyFont="1" applyBorder="1" applyAlignment="1">
      <alignment horizontal="center"/>
    </xf>
    <xf numFmtId="0" fontId="5" fillId="0" borderId="13" xfId="0" applyFont="1" applyBorder="1" applyAlignment="1">
      <alignment horizontal="center"/>
    </xf>
    <xf numFmtId="0" fontId="5" fillId="0" borderId="10" xfId="0" applyFont="1" applyBorder="1"/>
    <xf numFmtId="0" fontId="23" fillId="0" borderId="1" xfId="0" applyFont="1" applyBorder="1" applyAlignment="1">
      <alignment horizontal="center"/>
    </xf>
    <xf numFmtId="0" fontId="2" fillId="0" borderId="13" xfId="0" applyFont="1" applyBorder="1" applyAlignment="1">
      <alignment horizontal="center"/>
    </xf>
    <xf numFmtId="0" fontId="2" fillId="0" borderId="16" xfId="0" applyFont="1" applyBorder="1" applyAlignment="1">
      <alignment horizontal="center" vertical="center"/>
    </xf>
    <xf numFmtId="0" fontId="2" fillId="0" borderId="0" xfId="0" applyFont="1" applyAlignment="1">
      <alignment horizontal="left" vertical="center"/>
    </xf>
    <xf numFmtId="0" fontId="23" fillId="0" borderId="0" xfId="0" applyFont="1" applyAlignment="1">
      <alignment horizontal="left" vertical="center"/>
    </xf>
    <xf numFmtId="0" fontId="40" fillId="0" borderId="0" xfId="0" applyFont="1" applyAlignment="1">
      <alignment horizontal="left" vertical="center"/>
    </xf>
    <xf numFmtId="0" fontId="11" fillId="0" borderId="0" xfId="0" applyFont="1" applyAlignment="1">
      <alignment horizontal="left" vertical="center"/>
    </xf>
    <xf numFmtId="0" fontId="2" fillId="0" borderId="5" xfId="0" applyFont="1" applyBorder="1" applyAlignment="1">
      <alignment horizontal="center" vertical="center"/>
    </xf>
    <xf numFmtId="0" fontId="2" fillId="0" borderId="5" xfId="0" applyFont="1" applyBorder="1" applyAlignment="1">
      <alignment horizontal="left" vertical="center"/>
    </xf>
    <xf numFmtId="0" fontId="106" fillId="0" borderId="0" xfId="0" applyFont="1" applyAlignment="1">
      <alignment horizontal="center" vertical="center"/>
    </xf>
    <xf numFmtId="0" fontId="77" fillId="5" borderId="0" xfId="0" applyFont="1" applyFill="1" applyAlignment="1">
      <alignment horizontal="center" vertical="center"/>
    </xf>
    <xf numFmtId="0" fontId="106" fillId="0" borderId="5" xfId="0" applyFont="1" applyBorder="1" applyAlignment="1">
      <alignment vertical="center"/>
    </xf>
    <xf numFmtId="0" fontId="19" fillId="20" borderId="0" xfId="0" applyFont="1" applyFill="1" applyAlignment="1">
      <alignment horizontal="center" vertical="center"/>
    </xf>
    <xf numFmtId="0" fontId="19" fillId="20" borderId="0" xfId="0" applyFont="1" applyFill="1" applyAlignment="1">
      <alignment vertical="center"/>
    </xf>
    <xf numFmtId="0" fontId="18" fillId="20" borderId="0" xfId="0" applyFont="1" applyFill="1" applyAlignment="1">
      <alignment horizontal="center" vertical="center"/>
    </xf>
    <xf numFmtId="0" fontId="18" fillId="20" borderId="0" xfId="0" applyFont="1" applyFill="1" applyAlignment="1">
      <alignment vertical="center"/>
    </xf>
    <xf numFmtId="0" fontId="92" fillId="0" borderId="0" xfId="0" applyFont="1" applyAlignment="1">
      <alignment horizontal="left" vertical="center"/>
    </xf>
    <xf numFmtId="0" fontId="106" fillId="20" borderId="0" xfId="0" applyFont="1" applyFill="1" applyAlignment="1">
      <alignment horizontal="center" vertical="center"/>
    </xf>
    <xf numFmtId="0" fontId="108" fillId="0" borderId="0" xfId="0" applyFont="1"/>
    <xf numFmtId="0" fontId="90" fillId="0" borderId="5" xfId="0" applyFont="1" applyBorder="1"/>
    <xf numFmtId="0" fontId="22" fillId="20" borderId="9" xfId="0" applyFont="1" applyFill="1" applyBorder="1" applyAlignment="1">
      <alignment horizontal="center"/>
    </xf>
    <xf numFmtId="0" fontId="22" fillId="21" borderId="9" xfId="0" applyFont="1" applyFill="1" applyBorder="1" applyAlignment="1">
      <alignment horizontal="center" vertical="center"/>
    </xf>
    <xf numFmtId="0" fontId="26" fillId="0" borderId="3" xfId="1" applyFont="1" applyBorder="1" applyAlignment="1">
      <alignment vertical="center"/>
    </xf>
    <xf numFmtId="0" fontId="22" fillId="21" borderId="9" xfId="0" applyFont="1" applyFill="1" applyBorder="1" applyAlignment="1">
      <alignment horizontal="center"/>
    </xf>
    <xf numFmtId="0" fontId="22" fillId="21" borderId="1" xfId="0" applyFont="1" applyFill="1" applyBorder="1" applyAlignment="1">
      <alignment horizontal="center"/>
    </xf>
    <xf numFmtId="0" fontId="9" fillId="6" borderId="8" xfId="0" applyFont="1" applyFill="1" applyBorder="1" applyAlignment="1">
      <alignment horizontal="center"/>
    </xf>
    <xf numFmtId="0" fontId="9" fillId="6" borderId="3" xfId="0" applyFont="1" applyFill="1" applyBorder="1"/>
    <xf numFmtId="0" fontId="9" fillId="19" borderId="1" xfId="0" applyFont="1" applyFill="1" applyBorder="1" applyAlignment="1">
      <alignment horizontal="center"/>
    </xf>
    <xf numFmtId="0" fontId="9" fillId="19" borderId="0" xfId="0" applyFont="1" applyFill="1"/>
    <xf numFmtId="0" fontId="23" fillId="20" borderId="9" xfId="0" applyFont="1" applyFill="1" applyBorder="1" applyAlignment="1">
      <alignment horizontal="center"/>
    </xf>
    <xf numFmtId="3" fontId="26" fillId="0" borderId="12" xfId="1" applyNumberFormat="1" applyFont="1" applyBorder="1" applyAlignment="1">
      <alignment horizontal="center" vertical="center"/>
    </xf>
    <xf numFmtId="0" fontId="14" fillId="0" borderId="13" xfId="0" applyFont="1" applyBorder="1" applyAlignment="1">
      <alignment horizontal="center"/>
    </xf>
    <xf numFmtId="0" fontId="14" fillId="0" borderId="1" xfId="0" applyFont="1" applyBorder="1" applyAlignment="1">
      <alignment horizontal="center" vertical="center" wrapText="1"/>
    </xf>
    <xf numFmtId="0" fontId="14" fillId="0" borderId="8" xfId="0" applyFont="1" applyBorder="1" applyAlignment="1">
      <alignment horizontal="center"/>
    </xf>
    <xf numFmtId="0" fontId="14" fillId="0" borderId="7" xfId="0" applyFont="1" applyBorder="1" applyAlignment="1">
      <alignment horizontal="center" vertical="center"/>
    </xf>
    <xf numFmtId="0" fontId="14" fillId="0" borderId="17" xfId="0" applyFont="1" applyBorder="1" applyAlignment="1">
      <alignment horizontal="center" vertical="center"/>
    </xf>
    <xf numFmtId="0" fontId="14" fillId="0" borderId="6" xfId="0" applyFont="1" applyBorder="1" applyAlignment="1">
      <alignment horizontal="center"/>
    </xf>
    <xf numFmtId="0" fontId="15" fillId="0" borderId="8" xfId="0" applyFont="1" applyBorder="1" applyAlignment="1">
      <alignment horizontal="center" vertical="center"/>
    </xf>
    <xf numFmtId="0" fontId="15" fillId="0" borderId="40" xfId="0" applyFont="1" applyBorder="1" applyAlignment="1">
      <alignment horizontal="center"/>
    </xf>
    <xf numFmtId="0" fontId="15" fillId="0" borderId="13" xfId="0" applyFont="1" applyBorder="1" applyAlignment="1">
      <alignment horizontal="center" vertical="center"/>
    </xf>
    <xf numFmtId="0" fontId="15" fillId="0" borderId="37" xfId="0" applyFont="1" applyBorder="1" applyAlignment="1">
      <alignment horizontal="center"/>
    </xf>
    <xf numFmtId="0" fontId="14" fillId="0" borderId="40" xfId="0" applyFont="1" applyBorder="1" applyAlignment="1">
      <alignment horizontal="center" vertical="center"/>
    </xf>
    <xf numFmtId="0" fontId="109" fillId="0" borderId="8" xfId="1" applyFont="1" applyBorder="1" applyAlignment="1">
      <alignment horizontal="center" vertical="center"/>
    </xf>
    <xf numFmtId="0" fontId="109" fillId="0" borderId="13" xfId="1" applyFont="1" applyBorder="1" applyAlignment="1">
      <alignment horizontal="center" vertical="center"/>
    </xf>
    <xf numFmtId="0" fontId="109" fillId="0" borderId="1" xfId="1" applyFont="1" applyBorder="1" applyAlignment="1">
      <alignment horizontal="center" vertical="center"/>
    </xf>
    <xf numFmtId="0" fontId="0" fillId="0" borderId="5" xfId="0" applyBorder="1" applyAlignment="1">
      <alignment horizontal="center"/>
    </xf>
    <xf numFmtId="0" fontId="30" fillId="0" borderId="5" xfId="0" applyFont="1" applyBorder="1"/>
    <xf numFmtId="0" fontId="39" fillId="0" borderId="5" xfId="0" quotePrefix="1" applyFont="1" applyBorder="1" applyAlignment="1">
      <alignment horizontal="left"/>
    </xf>
    <xf numFmtId="16" fontId="0" fillId="0" borderId="5" xfId="0" quotePrefix="1" applyNumberFormat="1" applyBorder="1" applyAlignment="1">
      <alignment horizontal="center"/>
    </xf>
    <xf numFmtId="0" fontId="6" fillId="0" borderId="5" xfId="0" applyFont="1" applyBorder="1" applyAlignment="1">
      <alignment horizontal="center"/>
    </xf>
    <xf numFmtId="0" fontId="0" fillId="0" borderId="5" xfId="0" quotePrefix="1" applyBorder="1" applyAlignment="1">
      <alignment horizontal="center"/>
    </xf>
    <xf numFmtId="3" fontId="14" fillId="0" borderId="3" xfId="1" applyNumberFormat="1" applyFont="1" applyBorder="1" applyAlignment="1">
      <alignment horizontal="center" vertical="center"/>
    </xf>
    <xf numFmtId="0" fontId="14" fillId="0" borderId="3" xfId="0" applyFont="1" applyBorder="1" applyAlignment="1">
      <alignment horizontal="center"/>
    </xf>
    <xf numFmtId="0" fontId="14" fillId="0" borderId="3" xfId="1" applyFont="1" applyBorder="1" applyAlignment="1">
      <alignment horizontal="left" vertical="center"/>
    </xf>
    <xf numFmtId="0" fontId="14" fillId="0" borderId="3" xfId="1" applyFont="1" applyBorder="1" applyAlignment="1">
      <alignment vertical="center"/>
    </xf>
    <xf numFmtId="0" fontId="14" fillId="0" borderId="3" xfId="1" applyFont="1" applyBorder="1" applyAlignment="1">
      <alignment horizontal="right" vertical="center"/>
    </xf>
    <xf numFmtId="0" fontId="22" fillId="0" borderId="3" xfId="0" applyFont="1" applyBorder="1" applyAlignment="1">
      <alignment horizontal="left" vertical="center"/>
    </xf>
    <xf numFmtId="0" fontId="0" fillId="0" borderId="5" xfId="0" quotePrefix="1" applyBorder="1" applyAlignment="1">
      <alignment horizontal="left"/>
    </xf>
    <xf numFmtId="0" fontId="14" fillId="0" borderId="5" xfId="1" applyFont="1" applyBorder="1" applyAlignment="1">
      <alignment horizontal="right" vertical="center"/>
    </xf>
    <xf numFmtId="0" fontId="15" fillId="0" borderId="10" xfId="0" applyFont="1" applyBorder="1" applyAlignment="1">
      <alignment horizontal="center" vertical="center"/>
    </xf>
    <xf numFmtId="0" fontId="92" fillId="0" borderId="10" xfId="0" applyFont="1" applyBorder="1" applyAlignment="1">
      <alignment horizontal="center"/>
    </xf>
    <xf numFmtId="0" fontId="5" fillId="0" borderId="15" xfId="0" applyFont="1" applyBorder="1" applyAlignment="1">
      <alignment horizontal="center"/>
    </xf>
    <xf numFmtId="0" fontId="5" fillId="0" borderId="12" xfId="0" applyFont="1" applyBorder="1" applyAlignment="1">
      <alignment horizontal="center"/>
    </xf>
    <xf numFmtId="0" fontId="5" fillId="0" borderId="2" xfId="0" applyFont="1" applyBorder="1" applyAlignment="1">
      <alignment horizontal="left"/>
    </xf>
    <xf numFmtId="0" fontId="5" fillId="0" borderId="12" xfId="0" applyFont="1" applyBorder="1" applyAlignment="1">
      <alignment horizontal="center" vertical="center"/>
    </xf>
    <xf numFmtId="0" fontId="5" fillId="0" borderId="14" xfId="0" applyFont="1" applyBorder="1" applyAlignment="1">
      <alignment horizontal="center" vertical="center"/>
    </xf>
    <xf numFmtId="0" fontId="5" fillId="0" borderId="2" xfId="0" applyFont="1" applyBorder="1" applyAlignment="1">
      <alignment vertical="center"/>
    </xf>
    <xf numFmtId="0" fontId="5" fillId="0" borderId="2" xfId="0" applyFont="1" applyBorder="1" applyAlignment="1">
      <alignment horizontal="left" vertical="center"/>
    </xf>
    <xf numFmtId="49" fontId="15" fillId="0" borderId="1" xfId="0" applyNumberFormat="1" applyFont="1" applyBorder="1" applyAlignment="1">
      <alignment horizontal="center" vertical="center"/>
    </xf>
    <xf numFmtId="49" fontId="15" fillId="0" borderId="9" xfId="0" applyNumberFormat="1" applyFont="1" applyBorder="1" applyAlignment="1">
      <alignment horizontal="center" vertical="center"/>
    </xf>
    <xf numFmtId="49" fontId="15" fillId="0" borderId="9" xfId="0" applyNumberFormat="1" applyFont="1" applyBorder="1" applyAlignment="1">
      <alignment horizontal="center"/>
    </xf>
    <xf numFmtId="49" fontId="22" fillId="0" borderId="1" xfId="0" applyNumberFormat="1" applyFont="1" applyBorder="1" applyAlignment="1">
      <alignment horizontal="center" vertical="center"/>
    </xf>
    <xf numFmtId="0" fontId="5" fillId="20" borderId="0" xfId="0" applyFont="1" applyFill="1" applyAlignment="1">
      <alignment vertical="center"/>
    </xf>
    <xf numFmtId="0" fontId="5" fillId="20" borderId="0" xfId="0" applyFont="1" applyFill="1" applyAlignment="1">
      <alignment horizontal="center" vertical="center"/>
    </xf>
    <xf numFmtId="49" fontId="15" fillId="20" borderId="1" xfId="0" applyNumberFormat="1" applyFont="1" applyFill="1" applyBorder="1" applyAlignment="1">
      <alignment horizontal="center" vertical="center"/>
    </xf>
    <xf numFmtId="49" fontId="15" fillId="20" borderId="9" xfId="0" applyNumberFormat="1" applyFont="1" applyFill="1" applyBorder="1" applyAlignment="1">
      <alignment horizontal="center"/>
    </xf>
    <xf numFmtId="0" fontId="22" fillId="0" borderId="4" xfId="0" applyFont="1" applyBorder="1" applyAlignment="1">
      <alignment horizontal="left" vertical="center"/>
    </xf>
    <xf numFmtId="0" fontId="24" fillId="0" borderId="0" xfId="0" applyFont="1" applyAlignment="1">
      <alignment horizontal="left"/>
    </xf>
    <xf numFmtId="0" fontId="15" fillId="0" borderId="0" xfId="0" applyFont="1" applyAlignment="1">
      <alignment vertical="center"/>
    </xf>
    <xf numFmtId="0" fontId="93" fillId="0" borderId="0" xfId="0" applyFont="1" applyAlignment="1">
      <alignment horizontal="left"/>
    </xf>
    <xf numFmtId="0" fontId="15" fillId="0" borderId="12" xfId="0" applyFont="1" applyBorder="1" applyAlignment="1">
      <alignment horizontal="center"/>
    </xf>
    <xf numFmtId="0" fontId="15" fillId="0" borderId="14" xfId="0" applyFont="1" applyBorder="1" applyAlignment="1">
      <alignment horizontal="center"/>
    </xf>
    <xf numFmtId="0" fontId="18" fillId="0" borderId="2" xfId="0" applyFont="1" applyBorder="1" applyAlignment="1">
      <alignment vertical="center"/>
    </xf>
    <xf numFmtId="0" fontId="5" fillId="0" borderId="13" xfId="0" applyFont="1" applyBorder="1" applyAlignment="1">
      <alignment horizontal="center" vertical="center"/>
    </xf>
    <xf numFmtId="0" fontId="12" fillId="4" borderId="16" xfId="0" applyFont="1" applyFill="1" applyBorder="1" applyAlignment="1">
      <alignment horizontal="center" wrapText="1"/>
    </xf>
    <xf numFmtId="0" fontId="12" fillId="4" borderId="13" xfId="0" applyFont="1" applyFill="1" applyBorder="1" applyAlignment="1">
      <alignment horizontal="center" wrapText="1"/>
    </xf>
    <xf numFmtId="0" fontId="12" fillId="4" borderId="16" xfId="0" applyFont="1" applyFill="1" applyBorder="1" applyAlignment="1">
      <alignment horizontal="center"/>
    </xf>
    <xf numFmtId="0" fontId="12" fillId="4" borderId="5" xfId="0" applyFont="1" applyFill="1" applyBorder="1" applyAlignment="1">
      <alignment horizontal="left" wrapText="1"/>
    </xf>
    <xf numFmtId="0" fontId="12" fillId="4" borderId="5" xfId="0" applyFont="1" applyFill="1" applyBorder="1" applyAlignment="1">
      <alignment horizontal="center" wrapText="1"/>
    </xf>
    <xf numFmtId="0" fontId="12" fillId="4" borderId="5" xfId="0" applyFont="1" applyFill="1" applyBorder="1" applyAlignment="1">
      <alignment wrapText="1"/>
    </xf>
    <xf numFmtId="0" fontId="12" fillId="4" borderId="5" xfId="0" applyFont="1" applyFill="1" applyBorder="1" applyAlignment="1">
      <alignment horizontal="left"/>
    </xf>
    <xf numFmtId="0" fontId="12" fillId="4" borderId="17" xfId="0" applyFont="1" applyFill="1" applyBorder="1" applyAlignment="1">
      <alignment horizontal="center" wrapText="1"/>
    </xf>
    <xf numFmtId="0" fontId="12" fillId="4" borderId="13" xfId="0" applyFont="1" applyFill="1" applyBorder="1" applyAlignment="1">
      <alignment wrapText="1"/>
    </xf>
    <xf numFmtId="0" fontId="12" fillId="4" borderId="5" xfId="0" applyFont="1" applyFill="1" applyBorder="1"/>
    <xf numFmtId="0" fontId="12" fillId="4" borderId="16" xfId="0" applyFont="1" applyFill="1" applyBorder="1"/>
    <xf numFmtId="0" fontId="5" fillId="20" borderId="1" xfId="0" applyFont="1" applyFill="1" applyBorder="1" applyAlignment="1">
      <alignment horizontal="center"/>
    </xf>
    <xf numFmtId="0" fontId="18" fillId="0" borderId="12" xfId="0" applyFont="1" applyBorder="1" applyAlignment="1">
      <alignment horizontal="center" vertical="center"/>
    </xf>
    <xf numFmtId="0" fontId="9" fillId="19" borderId="1" xfId="0" applyFont="1" applyFill="1" applyBorder="1"/>
    <xf numFmtId="0" fontId="9" fillId="19" borderId="0" xfId="0" applyFont="1" applyFill="1" applyAlignment="1">
      <alignment horizontal="left"/>
    </xf>
    <xf numFmtId="0" fontId="9" fillId="19" borderId="0" xfId="0" applyFont="1" applyFill="1" applyAlignment="1">
      <alignment horizontal="center"/>
    </xf>
    <xf numFmtId="0" fontId="24" fillId="0" borderId="4" xfId="0" applyFont="1" applyBorder="1" applyAlignment="1">
      <alignment horizontal="left" vertical="center"/>
    </xf>
    <xf numFmtId="0" fontId="12" fillId="2" borderId="12" xfId="0" applyFont="1" applyFill="1" applyBorder="1"/>
    <xf numFmtId="0" fontId="5" fillId="0" borderId="17" xfId="0" applyFont="1" applyBorder="1"/>
    <xf numFmtId="0" fontId="14" fillId="0" borderId="19" xfId="0" applyFont="1" applyBorder="1"/>
    <xf numFmtId="0" fontId="5" fillId="0" borderId="9" xfId="0" applyFont="1" applyBorder="1" applyAlignment="1">
      <alignment horizontal="left"/>
    </xf>
    <xf numFmtId="0" fontId="5" fillId="0" borderId="16" xfId="0" applyFont="1" applyBorder="1" applyAlignment="1">
      <alignment horizontal="left"/>
    </xf>
    <xf numFmtId="0" fontId="72" fillId="5" borderId="0" xfId="0" applyFont="1" applyFill="1" applyAlignment="1">
      <alignment vertical="center"/>
    </xf>
    <xf numFmtId="0" fontId="35" fillId="0" borderId="0" xfId="0" applyFont="1" applyAlignment="1">
      <alignment horizontal="left"/>
    </xf>
    <xf numFmtId="0" fontId="93" fillId="0" borderId="0" xfId="0" applyFont="1" applyAlignment="1">
      <alignment horizontal="center"/>
    </xf>
    <xf numFmtId="0" fontId="35" fillId="0" borderId="0" xfId="0" applyFont="1"/>
    <xf numFmtId="0" fontId="93" fillId="0" borderId="0" xfId="0" applyFont="1" applyAlignment="1">
      <alignment horizontal="center" vertical="center"/>
    </xf>
    <xf numFmtId="0" fontId="130" fillId="0" borderId="0" xfId="0" applyFont="1" applyAlignment="1">
      <alignment vertical="center"/>
    </xf>
    <xf numFmtId="0" fontId="93" fillId="0" borderId="0" xfId="0" applyFont="1" applyAlignment="1">
      <alignment vertical="center"/>
    </xf>
    <xf numFmtId="0" fontId="130" fillId="0" borderId="0" xfId="0" applyFont="1" applyAlignment="1">
      <alignment horizontal="left" vertical="center"/>
    </xf>
    <xf numFmtId="0" fontId="35" fillId="0" borderId="0" xfId="0" applyFont="1" applyAlignment="1">
      <alignment vertical="center"/>
    </xf>
    <xf numFmtId="0" fontId="73" fillId="0" borderId="10" xfId="1" applyFont="1" applyBorder="1" applyAlignment="1">
      <alignment horizontal="center" vertical="center"/>
    </xf>
    <xf numFmtId="0" fontId="52" fillId="10" borderId="42" xfId="4" applyFont="1" applyFill="1" applyBorder="1" applyProtection="1">
      <protection locked="0"/>
    </xf>
    <xf numFmtId="0" fontId="52" fillId="10" borderId="43" xfId="4" applyFont="1" applyFill="1" applyBorder="1" applyProtection="1">
      <protection locked="0"/>
    </xf>
    <xf numFmtId="0" fontId="52" fillId="10" borderId="49" xfId="4" applyFont="1" applyFill="1" applyBorder="1" applyProtection="1">
      <protection locked="0"/>
    </xf>
    <xf numFmtId="0" fontId="52" fillId="10" borderId="51" xfId="4" applyFont="1" applyFill="1" applyBorder="1" applyProtection="1">
      <protection locked="0"/>
    </xf>
    <xf numFmtId="0" fontId="52" fillId="0" borderId="56" xfId="4" applyFont="1" applyBorder="1" applyAlignment="1" applyProtection="1">
      <alignment vertical="center"/>
      <protection locked="0"/>
    </xf>
    <xf numFmtId="0" fontId="9" fillId="19" borderId="12" xfId="0" applyFont="1" applyFill="1" applyBorder="1"/>
    <xf numFmtId="0" fontId="9" fillId="19" borderId="12" xfId="0" applyFont="1" applyFill="1" applyBorder="1" applyAlignment="1">
      <alignment horizontal="center"/>
    </xf>
    <xf numFmtId="0" fontId="9" fillId="19" borderId="2" xfId="0" applyFont="1" applyFill="1" applyBorder="1" applyAlignment="1">
      <alignment horizontal="left"/>
    </xf>
    <xf numFmtId="0" fontId="9" fillId="19" borderId="2" xfId="0" applyFont="1" applyFill="1" applyBorder="1" applyAlignment="1">
      <alignment horizontal="center"/>
    </xf>
    <xf numFmtId="0" fontId="22" fillId="5" borderId="19" xfId="0" applyFont="1" applyFill="1" applyBorder="1" applyAlignment="1">
      <alignment horizontal="center"/>
    </xf>
    <xf numFmtId="0" fontId="22" fillId="5" borderId="9" xfId="0" applyFont="1" applyFill="1" applyBorder="1" applyAlignment="1">
      <alignment horizontal="center" vertical="center"/>
    </xf>
    <xf numFmtId="0" fontId="24" fillId="5" borderId="18" xfId="0" applyFont="1" applyFill="1" applyBorder="1" applyAlignment="1">
      <alignment horizontal="left" vertical="center"/>
    </xf>
    <xf numFmtId="0" fontId="22" fillId="5" borderId="9" xfId="0" applyFont="1" applyFill="1" applyBorder="1" applyAlignment="1">
      <alignment horizontal="center"/>
    </xf>
    <xf numFmtId="0" fontId="12" fillId="4" borderId="17" xfId="0" applyFont="1" applyFill="1" applyBorder="1" applyAlignment="1">
      <alignment horizontal="center"/>
    </xf>
    <xf numFmtId="0" fontId="12" fillId="4" borderId="13" xfId="0" applyFont="1" applyFill="1" applyBorder="1"/>
    <xf numFmtId="0" fontId="86" fillId="0" borderId="0" xfId="0" applyFont="1" applyAlignment="1">
      <alignment vertical="center"/>
    </xf>
    <xf numFmtId="0" fontId="5" fillId="0" borderId="7" xfId="0" applyFont="1" applyBorder="1"/>
    <xf numFmtId="0" fontId="5" fillId="0" borderId="3" xfId="0" applyFont="1" applyBorder="1"/>
    <xf numFmtId="0" fontId="5" fillId="0" borderId="3" xfId="0" applyFont="1" applyBorder="1" applyAlignment="1">
      <alignment horizontal="center"/>
    </xf>
    <xf numFmtId="0" fontId="15" fillId="20" borderId="1" xfId="0" applyFont="1" applyFill="1" applyBorder="1" applyAlignment="1">
      <alignment horizontal="center" vertical="center"/>
    </xf>
    <xf numFmtId="0" fontId="15" fillId="20" borderId="9" xfId="0" applyFont="1" applyFill="1" applyBorder="1" applyAlignment="1">
      <alignment horizontal="center"/>
    </xf>
    <xf numFmtId="0" fontId="35" fillId="20" borderId="0" xfId="0" applyFont="1" applyFill="1" applyAlignment="1">
      <alignment horizontal="left"/>
    </xf>
    <xf numFmtId="0" fontId="93" fillId="20" borderId="0" xfId="0" applyFont="1" applyFill="1" applyAlignment="1">
      <alignment horizontal="center" vertical="center"/>
    </xf>
    <xf numFmtId="0" fontId="35" fillId="20" borderId="0" xfId="0" applyFont="1" applyFill="1" applyAlignment="1">
      <alignment vertical="center"/>
    </xf>
    <xf numFmtId="0" fontId="5" fillId="20" borderId="1" xfId="0" applyFont="1" applyFill="1" applyBorder="1" applyAlignment="1">
      <alignment horizontal="center" vertical="center"/>
    </xf>
    <xf numFmtId="0" fontId="15" fillId="20" borderId="1" xfId="0" applyFont="1" applyFill="1" applyBorder="1" applyAlignment="1">
      <alignment horizontal="center"/>
    </xf>
    <xf numFmtId="0" fontId="15" fillId="20" borderId="0" xfId="0" applyFont="1" applyFill="1" applyAlignment="1">
      <alignment vertical="center"/>
    </xf>
    <xf numFmtId="0" fontId="18" fillId="20" borderId="0" xfId="0" applyFont="1" applyFill="1" applyAlignment="1">
      <alignment horizontal="left" vertical="center"/>
    </xf>
    <xf numFmtId="0" fontId="15" fillId="20" borderId="0" xfId="0" applyFont="1" applyFill="1" applyAlignment="1">
      <alignment horizontal="center" vertical="center"/>
    </xf>
    <xf numFmtId="0" fontId="83" fillId="0" borderId="0" xfId="0" applyFont="1"/>
    <xf numFmtId="0" fontId="133" fillId="0" borderId="0" xfId="0" applyFont="1"/>
    <xf numFmtId="0" fontId="134" fillId="0" borderId="0" xfId="0" applyFont="1"/>
    <xf numFmtId="0" fontId="134" fillId="0" borderId="1" xfId="0" applyFont="1" applyBorder="1" applyAlignment="1">
      <alignment vertical="center"/>
    </xf>
    <xf numFmtId="0" fontId="135" fillId="0" borderId="0" xfId="0" applyFont="1" applyAlignment="1">
      <alignment vertical="center"/>
    </xf>
    <xf numFmtId="0" fontId="14" fillId="0" borderId="10" xfId="1" applyFont="1" applyBorder="1" applyAlignment="1">
      <alignment vertical="center"/>
    </xf>
    <xf numFmtId="0" fontId="34" fillId="0" borderId="10" xfId="0" applyFont="1" applyBorder="1"/>
    <xf numFmtId="0" fontId="14" fillId="0" borderId="1" xfId="1" applyFont="1" applyBorder="1" applyAlignment="1">
      <alignment horizontal="center" vertical="center"/>
    </xf>
    <xf numFmtId="0" fontId="34" fillId="0" borderId="9" xfId="0" applyFont="1" applyBorder="1" applyAlignment="1">
      <alignment horizontal="center"/>
    </xf>
    <xf numFmtId="0" fontId="34" fillId="0" borderId="1" xfId="0" applyFont="1" applyBorder="1" applyAlignment="1">
      <alignment horizontal="center"/>
    </xf>
    <xf numFmtId="0" fontId="127" fillId="2" borderId="0" xfId="0" applyFont="1" applyFill="1" applyAlignment="1">
      <alignment horizontal="center" vertical="center"/>
    </xf>
    <xf numFmtId="49" fontId="22" fillId="5" borderId="1" xfId="0" applyNumberFormat="1" applyFont="1" applyFill="1" applyBorder="1" applyAlignment="1">
      <alignment horizontal="center" vertical="center"/>
    </xf>
    <xf numFmtId="0" fontId="7" fillId="0" borderId="0" xfId="0" applyFont="1" applyAlignment="1">
      <alignment horizontal="left" vertical="center"/>
    </xf>
    <xf numFmtId="0" fontId="15" fillId="20" borderId="9" xfId="0" applyFont="1" applyFill="1" applyBorder="1" applyAlignment="1">
      <alignment horizontal="center" vertical="center"/>
    </xf>
    <xf numFmtId="0" fontId="22" fillId="20" borderId="0" xfId="0" applyFont="1" applyFill="1" applyAlignment="1">
      <alignment horizontal="left"/>
    </xf>
    <xf numFmtId="0" fontId="22" fillId="20" borderId="0" xfId="0" applyFont="1" applyFill="1"/>
    <xf numFmtId="0" fontId="22" fillId="20" borderId="0" xfId="0" applyFont="1" applyFill="1" applyAlignment="1">
      <alignment vertical="center"/>
    </xf>
    <xf numFmtId="0" fontId="15" fillId="20" borderId="0" xfId="0" applyFont="1" applyFill="1" applyAlignment="1">
      <alignment horizontal="left" vertical="center"/>
    </xf>
    <xf numFmtId="0" fontId="15" fillId="20" borderId="19" xfId="0" applyFont="1" applyFill="1" applyBorder="1" applyAlignment="1">
      <alignment horizontal="center"/>
    </xf>
    <xf numFmtId="0" fontId="18" fillId="20" borderId="9" xfId="0" applyFont="1" applyFill="1" applyBorder="1" applyAlignment="1">
      <alignment horizontal="center" vertical="center"/>
    </xf>
    <xf numFmtId="0" fontId="15" fillId="20" borderId="19" xfId="0" applyFont="1" applyFill="1" applyBorder="1" applyAlignment="1">
      <alignment horizontal="center" vertical="center"/>
    </xf>
    <xf numFmtId="0" fontId="34" fillId="0" borderId="10" xfId="0" applyFont="1" applyBorder="1" applyAlignment="1">
      <alignment vertical="center"/>
    </xf>
    <xf numFmtId="0" fontId="70" fillId="0" borderId="0" xfId="0" applyFont="1" applyAlignment="1">
      <alignment vertical="center"/>
    </xf>
    <xf numFmtId="0" fontId="136" fillId="0" borderId="0" xfId="0" applyFont="1" applyAlignment="1">
      <alignment horizontal="center" vertical="center"/>
    </xf>
    <xf numFmtId="0" fontId="101" fillId="2" borderId="0" xfId="0" applyFont="1" applyFill="1" applyAlignment="1">
      <alignment horizontal="center"/>
    </xf>
    <xf numFmtId="0" fontId="0" fillId="17" borderId="0" xfId="0" applyFill="1"/>
    <xf numFmtId="0" fontId="93" fillId="20" borderId="0" xfId="0" applyFont="1" applyFill="1"/>
    <xf numFmtId="0" fontId="35" fillId="20" borderId="0" xfId="0" applyFont="1" applyFill="1"/>
    <xf numFmtId="0" fontId="22" fillId="20" borderId="1" xfId="0" applyFont="1" applyFill="1" applyBorder="1" applyAlignment="1">
      <alignment horizontal="left" vertical="center"/>
    </xf>
    <xf numFmtId="0" fontId="22" fillId="20" borderId="9" xfId="0" applyFont="1" applyFill="1" applyBorder="1" applyAlignment="1">
      <alignment horizontal="center" vertical="center"/>
    </xf>
    <xf numFmtId="0" fontId="22" fillId="20" borderId="9" xfId="0" applyFont="1" applyFill="1" applyBorder="1" applyAlignment="1">
      <alignment vertical="center"/>
    </xf>
    <xf numFmtId="0" fontId="22" fillId="20" borderId="10" xfId="0" applyFont="1" applyFill="1" applyBorder="1" applyAlignment="1">
      <alignment horizontal="center" vertical="center"/>
    </xf>
    <xf numFmtId="0" fontId="24" fillId="0" borderId="18" xfId="0" applyFont="1" applyBorder="1" applyAlignment="1">
      <alignment horizontal="left" vertical="center"/>
    </xf>
    <xf numFmtId="0" fontId="69" fillId="0" borderId="1" xfId="0" applyFont="1" applyBorder="1"/>
    <xf numFmtId="0" fontId="137" fillId="0" borderId="1" xfId="0" applyFont="1" applyBorder="1" applyAlignment="1">
      <alignment vertical="center"/>
    </xf>
    <xf numFmtId="0" fontId="33" fillId="0" borderId="1" xfId="0" applyFont="1" applyBorder="1"/>
    <xf numFmtId="0" fontId="137" fillId="0" borderId="0" xfId="0" applyFont="1" applyAlignment="1">
      <alignment vertical="center"/>
    </xf>
    <xf numFmtId="0" fontId="33" fillId="0" borderId="1" xfId="0" applyFont="1" applyBorder="1" applyAlignment="1">
      <alignment vertical="center"/>
    </xf>
    <xf numFmtId="0" fontId="33" fillId="0" borderId="0" xfId="0" applyFont="1" applyAlignment="1">
      <alignment vertical="center"/>
    </xf>
    <xf numFmtId="0" fontId="138" fillId="0" borderId="1" xfId="0" applyFont="1" applyBorder="1" applyAlignment="1">
      <alignment vertical="center"/>
    </xf>
    <xf numFmtId="0" fontId="22" fillId="0" borderId="19" xfId="0" applyFont="1" applyBorder="1" applyAlignment="1">
      <alignment horizontal="center" vertical="center"/>
    </xf>
    <xf numFmtId="0" fontId="67" fillId="0" borderId="0" xfId="4" applyFont="1"/>
    <xf numFmtId="0" fontId="67" fillId="0" borderId="0" xfId="4" applyFont="1" applyAlignment="1">
      <alignment horizontal="left"/>
    </xf>
    <xf numFmtId="0" fontId="88" fillId="0" borderId="0" xfId="4" applyFont="1"/>
    <xf numFmtId="0" fontId="45" fillId="0" borderId="0" xfId="4" applyFont="1"/>
    <xf numFmtId="0" fontId="38" fillId="16" borderId="0" xfId="4" applyFill="1"/>
    <xf numFmtId="0" fontId="38" fillId="0" borderId="0" xfId="4"/>
    <xf numFmtId="0" fontId="37" fillId="0" borderId="0" xfId="4" applyFont="1"/>
    <xf numFmtId="0" fontId="58" fillId="12" borderId="0" xfId="4" applyFont="1" applyFill="1" applyAlignment="1">
      <alignment vertical="center"/>
    </xf>
    <xf numFmtId="0" fontId="58" fillId="12" borderId="0" xfId="4" applyFont="1" applyFill="1" applyAlignment="1">
      <alignment horizontal="right" vertical="center"/>
    </xf>
    <xf numFmtId="0" fontId="58" fillId="12" borderId="0" xfId="4" applyFont="1" applyFill="1" applyAlignment="1">
      <alignment horizontal="left" vertical="center"/>
    </xf>
    <xf numFmtId="0" fontId="38" fillId="12" borderId="0" xfId="4" applyFill="1"/>
    <xf numFmtId="0" fontId="58" fillId="0" borderId="0" xfId="4" applyFont="1"/>
    <xf numFmtId="0" fontId="68" fillId="0" borderId="0" xfId="4" applyFont="1"/>
    <xf numFmtId="0" fontId="63" fillId="0" borderId="0" xfId="4" applyFont="1" applyAlignment="1">
      <alignment horizontal="left" vertical="center"/>
    </xf>
    <xf numFmtId="0" fontId="63" fillId="0" borderId="0" xfId="4" applyFont="1" applyAlignment="1">
      <alignment horizontal="right" vertical="center"/>
    </xf>
    <xf numFmtId="0" fontId="53" fillId="0" borderId="0" xfId="4" applyFont="1" applyAlignment="1">
      <alignment horizontal="left" vertical="center"/>
    </xf>
    <xf numFmtId="0" fontId="61" fillId="0" borderId="0" xfId="4" applyFont="1" applyAlignment="1">
      <alignment horizontal="left" vertical="center"/>
    </xf>
    <xf numFmtId="0" fontId="52" fillId="0" borderId="0" xfId="4" applyFont="1" applyAlignment="1">
      <alignment horizontal="left" vertical="center"/>
    </xf>
    <xf numFmtId="0" fontId="44" fillId="0" borderId="0" xfId="4" applyFont="1"/>
    <xf numFmtId="0" fontId="44" fillId="0" borderId="0" xfId="4" applyFont="1" applyAlignment="1">
      <alignment vertical="center"/>
    </xf>
    <xf numFmtId="0" fontId="46" fillId="0" borderId="0" xfId="4" applyFont="1" applyAlignment="1">
      <alignment vertical="center"/>
    </xf>
    <xf numFmtId="0" fontId="64" fillId="0" borderId="8" xfId="4" applyFont="1" applyBorder="1" applyAlignment="1">
      <alignment horizontal="center"/>
    </xf>
    <xf numFmtId="0" fontId="62" fillId="0" borderId="0" xfId="4" applyFont="1" applyAlignment="1">
      <alignment vertical="center"/>
    </xf>
    <xf numFmtId="0" fontId="64" fillId="0" borderId="0" xfId="4" applyFont="1" applyAlignment="1">
      <alignment horizontal="left" vertical="top" indent="10"/>
    </xf>
    <xf numFmtId="0" fontId="64" fillId="0" borderId="0" xfId="4" applyFont="1" applyAlignment="1">
      <alignment vertical="center"/>
    </xf>
    <xf numFmtId="0" fontId="64" fillId="10" borderId="1" xfId="4" applyFont="1" applyFill="1" applyBorder="1"/>
    <xf numFmtId="0" fontId="47" fillId="0" borderId="0" xfId="4" applyFont="1"/>
    <xf numFmtId="0" fontId="57" fillId="15" borderId="0" xfId="4" applyFont="1" applyFill="1" applyAlignment="1">
      <alignment horizontal="left" indent="1"/>
    </xf>
    <xf numFmtId="0" fontId="57" fillId="15" borderId="0" xfId="4" applyFont="1" applyFill="1" applyAlignment="1">
      <alignment horizontal="right" vertical="center" indent="1"/>
    </xf>
    <xf numFmtId="0" fontId="57" fillId="15" borderId="0" xfId="4" applyFont="1" applyFill="1" applyAlignment="1">
      <alignment vertical="center"/>
    </xf>
    <xf numFmtId="0" fontId="57" fillId="15" borderId="31" xfId="4" applyFont="1" applyFill="1" applyBorder="1" applyAlignment="1">
      <alignment horizontal="left" indent="1"/>
    </xf>
    <xf numFmtId="0" fontId="57" fillId="15" borderId="0" xfId="4" applyFont="1" applyFill="1" applyAlignment="1">
      <alignment horizontal="right" vertical="top"/>
    </xf>
    <xf numFmtId="0" fontId="57" fillId="15" borderId="0" xfId="4" applyFont="1" applyFill="1" applyAlignment="1">
      <alignment vertical="top"/>
    </xf>
    <xf numFmtId="0" fontId="57" fillId="15" borderId="25" xfId="4" applyFont="1" applyFill="1" applyBorder="1"/>
    <xf numFmtId="0" fontId="57" fillId="15" borderId="24" xfId="4" applyFont="1" applyFill="1" applyBorder="1" applyAlignment="1">
      <alignment horizontal="center" vertical="center"/>
    </xf>
    <xf numFmtId="0" fontId="57" fillId="15" borderId="0" xfId="4" applyFont="1" applyFill="1" applyAlignment="1">
      <alignment horizontal="center" vertical="center"/>
    </xf>
    <xf numFmtId="0" fontId="57" fillId="15" borderId="31" xfId="4" applyFont="1" applyFill="1" applyBorder="1" applyAlignment="1">
      <alignment horizontal="center"/>
    </xf>
    <xf numFmtId="0" fontId="57" fillId="0" borderId="0" xfId="4" applyFont="1" applyAlignment="1">
      <alignment horizontal="center"/>
    </xf>
    <xf numFmtId="0" fontId="95" fillId="10" borderId="1" xfId="4" applyFont="1" applyFill="1" applyBorder="1"/>
    <xf numFmtId="0" fontId="46" fillId="0" borderId="0" xfId="4" applyFont="1"/>
    <xf numFmtId="0" fontId="57" fillId="15" borderId="32" xfId="4" applyFont="1" applyFill="1" applyBorder="1" applyAlignment="1">
      <alignment horizontal="center" vertical="center"/>
    </xf>
    <xf numFmtId="0" fontId="57" fillId="15" borderId="32" xfId="4" applyFont="1" applyFill="1" applyBorder="1" applyAlignment="1">
      <alignment horizontal="left" vertical="center"/>
    </xf>
    <xf numFmtId="0" fontId="57" fillId="15" borderId="32" xfId="4" applyFont="1" applyFill="1" applyBorder="1" applyAlignment="1">
      <alignment horizontal="left" vertical="center" indent="1"/>
    </xf>
    <xf numFmtId="0" fontId="57" fillId="15" borderId="34" xfId="4" applyFont="1" applyFill="1" applyBorder="1" applyAlignment="1">
      <alignment horizontal="left" vertical="center" indent="2"/>
    </xf>
    <xf numFmtId="0" fontId="57" fillId="15" borderId="30" xfId="4" applyFont="1" applyFill="1" applyBorder="1" applyAlignment="1">
      <alignment horizontal="center" vertical="center"/>
    </xf>
    <xf numFmtId="0" fontId="64" fillId="0" borderId="1" xfId="4" applyFont="1" applyBorder="1" applyAlignment="1">
      <alignment horizontal="center" vertical="top"/>
    </xf>
    <xf numFmtId="0" fontId="120" fillId="0" borderId="0" xfId="0" applyFont="1" applyAlignment="1">
      <alignment horizontal="center"/>
    </xf>
    <xf numFmtId="0" fontId="55" fillId="10" borderId="29" xfId="4" applyFont="1" applyFill="1" applyBorder="1" applyAlignment="1">
      <alignment vertical="center"/>
    </xf>
    <xf numFmtId="0" fontId="55" fillId="10" borderId="27" xfId="4" applyFont="1" applyFill="1" applyBorder="1" applyAlignment="1">
      <alignment vertical="center"/>
    </xf>
    <xf numFmtId="0" fontId="36" fillId="10" borderId="27" xfId="4" applyFont="1" applyFill="1" applyBorder="1" applyAlignment="1">
      <alignment horizontal="center" vertical="center"/>
    </xf>
    <xf numFmtId="0" fontId="37" fillId="10" borderId="27" xfId="4" applyFont="1" applyFill="1" applyBorder="1" applyAlignment="1">
      <alignment horizontal="center" vertical="center" wrapText="1"/>
    </xf>
    <xf numFmtId="0" fontId="52" fillId="0" borderId="45" xfId="4" applyFont="1" applyBorder="1" applyAlignment="1">
      <alignment horizontal="center" vertical="center"/>
    </xf>
    <xf numFmtId="0" fontId="52" fillId="0" borderId="9" xfId="4" applyFont="1" applyBorder="1" applyAlignment="1">
      <alignment horizontal="center" vertical="center"/>
    </xf>
    <xf numFmtId="0" fontId="64" fillId="0" borderId="1" xfId="4" applyFont="1" applyBorder="1" applyAlignment="1">
      <alignment vertical="top"/>
    </xf>
    <xf numFmtId="0" fontId="37" fillId="0" borderId="0" xfId="4" applyFont="1" applyAlignment="1">
      <alignment vertical="center"/>
    </xf>
    <xf numFmtId="0" fontId="52" fillId="0" borderId="0" xfId="4" applyFont="1" applyAlignment="1">
      <alignment vertical="center"/>
    </xf>
    <xf numFmtId="0" fontId="47" fillId="0" borderId="0" xfId="4" applyFont="1" applyAlignment="1">
      <alignment vertical="center"/>
    </xf>
    <xf numFmtId="0" fontId="54" fillId="2" borderId="26" xfId="4" applyFont="1" applyFill="1" applyBorder="1" applyAlignment="1">
      <alignment vertical="center"/>
    </xf>
    <xf numFmtId="0" fontId="54" fillId="2" borderId="0" xfId="4" applyFont="1" applyFill="1" applyAlignment="1">
      <alignment vertical="center"/>
    </xf>
    <xf numFmtId="0" fontId="54" fillId="2" borderId="24" xfId="4" applyFont="1" applyFill="1" applyBorder="1" applyAlignment="1">
      <alignment horizontal="center" vertical="center"/>
    </xf>
    <xf numFmtId="0" fontId="54" fillId="2" borderId="0" xfId="4" applyFont="1" applyFill="1" applyAlignment="1">
      <alignment horizontal="center" vertical="center"/>
    </xf>
    <xf numFmtId="0" fontId="59" fillId="2" borderId="46" xfId="4" applyFont="1" applyFill="1" applyBorder="1" applyAlignment="1">
      <alignment horizontal="center" vertical="center"/>
    </xf>
    <xf numFmtId="0" fontId="59" fillId="0" borderId="0" xfId="4" applyFont="1" applyAlignment="1">
      <alignment horizontal="center" vertical="center"/>
    </xf>
    <xf numFmtId="0" fontId="60" fillId="0" borderId="0" xfId="4" applyFont="1" applyAlignment="1">
      <alignment vertical="center"/>
    </xf>
    <xf numFmtId="0" fontId="59" fillId="0" borderId="0" xfId="4" applyFont="1" applyAlignment="1">
      <alignment vertical="center"/>
    </xf>
    <xf numFmtId="0" fontId="55" fillId="10" borderId="26" xfId="4" applyFont="1" applyFill="1" applyBorder="1" applyAlignment="1">
      <alignment vertical="center"/>
    </xf>
    <xf numFmtId="0" fontId="55" fillId="10" borderId="0" xfId="4" applyFont="1" applyFill="1" applyAlignment="1">
      <alignment vertical="center"/>
    </xf>
    <xf numFmtId="0" fontId="36" fillId="10" borderId="24" xfId="4" applyFont="1" applyFill="1" applyBorder="1" applyAlignment="1">
      <alignment horizontal="center" vertical="center"/>
    </xf>
    <xf numFmtId="0" fontId="36" fillId="10" borderId="0" xfId="4" applyFont="1" applyFill="1" applyAlignment="1">
      <alignment horizontal="center" vertical="center"/>
    </xf>
    <xf numFmtId="0" fontId="52" fillId="0" borderId="46" xfId="4" applyFont="1" applyBorder="1" applyAlignment="1">
      <alignment horizontal="center" vertical="center"/>
    </xf>
    <xf numFmtId="0" fontId="52" fillId="0" borderId="0" xfId="4" applyFont="1" applyAlignment="1">
      <alignment horizontal="center" vertical="center"/>
    </xf>
    <xf numFmtId="0" fontId="44" fillId="0" borderId="1" xfId="4" applyFont="1" applyBorder="1" applyAlignment="1">
      <alignment horizontal="center" vertical="top"/>
    </xf>
    <xf numFmtId="0" fontId="96" fillId="0" borderId="1" xfId="4" applyFont="1" applyBorder="1" applyAlignment="1">
      <alignment horizontal="center" vertical="center"/>
    </xf>
    <xf numFmtId="0" fontId="44" fillId="0" borderId="0" xfId="4" applyFont="1" applyAlignment="1">
      <alignment vertical="top" wrapText="1"/>
    </xf>
    <xf numFmtId="0" fontId="44" fillId="0" borderId="9" xfId="4" applyFont="1" applyBorder="1" applyAlignment="1">
      <alignment vertical="top" wrapText="1"/>
    </xf>
    <xf numFmtId="0" fontId="52" fillId="10" borderId="0" xfId="4" applyFont="1" applyFill="1" applyAlignment="1">
      <alignment vertical="center"/>
    </xf>
    <xf numFmtId="0" fontId="44" fillId="0" borderId="1" xfId="4" applyFont="1" applyBorder="1" applyAlignment="1">
      <alignment horizontal="center" vertical="center"/>
    </xf>
    <xf numFmtId="0" fontId="44" fillId="0" borderId="0" xfId="4" applyFont="1" applyAlignment="1">
      <alignment vertical="top"/>
    </xf>
    <xf numFmtId="0" fontId="44" fillId="0" borderId="0" xfId="4" applyFont="1" applyAlignment="1">
      <alignment vertical="center" wrapText="1"/>
    </xf>
    <xf numFmtId="0" fontId="44" fillId="0" borderId="1" xfId="4" applyFont="1" applyBorder="1" applyAlignment="1">
      <alignment vertical="center"/>
    </xf>
    <xf numFmtId="0" fontId="96" fillId="0" borderId="1" xfId="4" applyFont="1" applyBorder="1" applyAlignment="1">
      <alignment horizontal="center" vertical="top"/>
    </xf>
    <xf numFmtId="0" fontId="54" fillId="2" borderId="23" xfId="4" applyFont="1" applyFill="1" applyBorder="1"/>
    <xf numFmtId="0" fontId="56" fillId="2" borderId="21" xfId="4" applyFont="1" applyFill="1" applyBorder="1" applyAlignment="1">
      <alignment horizontal="left" vertical="center"/>
    </xf>
    <xf numFmtId="0" fontId="54" fillId="2" borderId="21" xfId="4" applyFont="1" applyFill="1" applyBorder="1"/>
    <xf numFmtId="0" fontId="54" fillId="2" borderId="22" xfId="4" applyFont="1" applyFill="1" applyBorder="1"/>
    <xf numFmtId="0" fontId="54" fillId="2" borderId="21" xfId="4" applyFont="1" applyFill="1" applyBorder="1" applyAlignment="1">
      <alignment vertical="center"/>
    </xf>
    <xf numFmtId="0" fontId="54" fillId="2" borderId="21" xfId="4" applyFont="1" applyFill="1" applyBorder="1" applyAlignment="1">
      <alignment horizontal="center"/>
    </xf>
    <xf numFmtId="0" fontId="59" fillId="2" borderId="50" xfId="4" applyFont="1" applyFill="1" applyBorder="1" applyAlignment="1">
      <alignment horizontal="center"/>
    </xf>
    <xf numFmtId="0" fontId="59" fillId="0" borderId="0" xfId="4" applyFont="1" applyAlignment="1">
      <alignment horizontal="center"/>
    </xf>
    <xf numFmtId="0" fontId="60" fillId="0" borderId="0" xfId="4" applyFont="1"/>
    <xf numFmtId="0" fontId="59" fillId="0" borderId="0" xfId="4" applyFont="1"/>
    <xf numFmtId="0" fontId="57" fillId="15" borderId="0" xfId="4" applyFont="1" applyFill="1" applyAlignment="1">
      <alignment horizontal="left" vertical="center"/>
    </xf>
    <xf numFmtId="0" fontId="57" fillId="15" borderId="0" xfId="4" applyFont="1" applyFill="1" applyAlignment="1">
      <alignment horizontal="left" vertical="center" indent="1"/>
    </xf>
    <xf numFmtId="0" fontId="57" fillId="15" borderId="25" xfId="4" applyFont="1" applyFill="1" applyBorder="1" applyAlignment="1">
      <alignment horizontal="center" vertical="center"/>
    </xf>
    <xf numFmtId="0" fontId="57" fillId="15" borderId="31" xfId="4" applyFont="1" applyFill="1" applyBorder="1" applyAlignment="1">
      <alignment horizontal="center" vertical="center"/>
    </xf>
    <xf numFmtId="0" fontId="46" fillId="0" borderId="9" xfId="4" applyFont="1" applyBorder="1" applyAlignment="1">
      <alignment horizontal="center"/>
    </xf>
    <xf numFmtId="0" fontId="52" fillId="0" borderId="0" xfId="4" applyFont="1"/>
    <xf numFmtId="0" fontId="55" fillId="10" borderId="54" xfId="4" applyFont="1" applyFill="1" applyBorder="1" applyAlignment="1">
      <alignment vertical="center"/>
    </xf>
    <xf numFmtId="0" fontId="55" fillId="10" borderId="55" xfId="4" applyFont="1" applyFill="1" applyBorder="1" applyAlignment="1">
      <alignment vertical="center"/>
    </xf>
    <xf numFmtId="0" fontId="52" fillId="10" borderId="55" xfId="4" applyFont="1" applyFill="1" applyBorder="1" applyAlignment="1">
      <alignment vertical="center"/>
    </xf>
    <xf numFmtId="0" fontId="36" fillId="10" borderId="55" xfId="4" applyFont="1" applyFill="1" applyBorder="1" applyAlignment="1">
      <alignment horizontal="center" vertical="center"/>
    </xf>
    <xf numFmtId="0" fontId="37" fillId="10" borderId="55" xfId="4" applyFont="1" applyFill="1" applyBorder="1" applyAlignment="1">
      <alignment horizontal="center" vertical="center" wrapText="1"/>
    </xf>
    <xf numFmtId="0" fontId="52" fillId="0" borderId="57" xfId="4" applyFont="1" applyBorder="1" applyAlignment="1">
      <alignment horizontal="center" vertical="center"/>
    </xf>
    <xf numFmtId="0" fontId="52" fillId="0" borderId="0" xfId="4" applyFont="1" applyAlignment="1">
      <alignment horizontal="center"/>
    </xf>
    <xf numFmtId="0" fontId="54" fillId="2" borderId="0" xfId="4" applyFont="1" applyFill="1"/>
    <xf numFmtId="0" fontId="44" fillId="0" borderId="0" xfId="4" applyFont="1" applyAlignment="1">
      <alignment horizontal="center" vertical="top"/>
    </xf>
    <xf numFmtId="0" fontId="44" fillId="0" borderId="1" xfId="4" applyFont="1" applyBorder="1" applyAlignment="1">
      <alignment vertical="top"/>
    </xf>
    <xf numFmtId="0" fontId="54" fillId="2" borderId="21" xfId="4" applyFont="1" applyFill="1" applyBorder="1" applyAlignment="1">
      <alignment horizontal="left"/>
    </xf>
    <xf numFmtId="0" fontId="54" fillId="2" borderId="33" xfId="4" applyFont="1" applyFill="1" applyBorder="1" applyAlignment="1">
      <alignment horizontal="center" vertical="center"/>
    </xf>
    <xf numFmtId="0" fontId="54" fillId="2" borderId="21" xfId="4" applyFont="1" applyFill="1" applyBorder="1" applyAlignment="1">
      <alignment horizontal="center" vertical="center"/>
    </xf>
    <xf numFmtId="0" fontId="57" fillId="15" borderId="52" xfId="4" applyFont="1" applyFill="1" applyBorder="1" applyAlignment="1">
      <alignment horizontal="center" vertical="center"/>
    </xf>
    <xf numFmtId="0" fontId="57" fillId="15" borderId="34" xfId="4" applyFont="1" applyFill="1" applyBorder="1" applyAlignment="1">
      <alignment horizontal="center" vertical="center"/>
    </xf>
    <xf numFmtId="0" fontId="53" fillId="2" borderId="0" xfId="4" applyFont="1" applyFill="1"/>
    <xf numFmtId="0" fontId="46" fillId="0" borderId="0" xfId="4" applyFont="1" applyAlignment="1">
      <alignment horizontal="center"/>
    </xf>
    <xf numFmtId="0" fontId="44" fillId="0" borderId="1" xfId="4" applyFont="1" applyBorder="1"/>
    <xf numFmtId="0" fontId="44" fillId="0" borderId="1" xfId="4" applyFont="1" applyBorder="1" applyAlignment="1">
      <alignment horizontal="center"/>
    </xf>
    <xf numFmtId="0" fontId="118" fillId="0" borderId="0" xfId="4" applyFont="1"/>
    <xf numFmtId="0" fontId="44" fillId="0" borderId="9" xfId="4" applyFont="1" applyBorder="1" applyAlignment="1">
      <alignment vertical="top"/>
    </xf>
    <xf numFmtId="0" fontId="53" fillId="2" borderId="23" xfId="4" applyFont="1" applyFill="1" applyBorder="1"/>
    <xf numFmtId="0" fontId="53" fillId="2" borderId="21" xfId="4" applyFont="1" applyFill="1" applyBorder="1"/>
    <xf numFmtId="0" fontId="53" fillId="2" borderId="22" xfId="4" applyFont="1" applyFill="1" applyBorder="1"/>
    <xf numFmtId="0" fontId="53" fillId="2" borderId="21" xfId="4" applyFont="1" applyFill="1" applyBorder="1" applyAlignment="1">
      <alignment horizontal="center"/>
    </xf>
    <xf numFmtId="0" fontId="37" fillId="0" borderId="0" xfId="4" applyFont="1" applyAlignment="1">
      <alignment vertical="top"/>
    </xf>
    <xf numFmtId="0" fontId="91" fillId="0" borderId="0" xfId="4" applyFont="1" applyAlignment="1">
      <alignment vertical="top"/>
    </xf>
    <xf numFmtId="0" fontId="99" fillId="0" borderId="0" xfId="4" applyFont="1" applyAlignment="1">
      <alignment vertical="top"/>
    </xf>
    <xf numFmtId="0" fontId="44" fillId="0" borderId="13" xfId="4" applyFont="1" applyBorder="1" applyAlignment="1">
      <alignment horizontal="center" vertical="top"/>
    </xf>
    <xf numFmtId="0" fontId="91" fillId="0" borderId="5" xfId="4" applyFont="1" applyBorder="1" applyAlignment="1">
      <alignment horizontal="left" vertical="top"/>
    </xf>
    <xf numFmtId="0" fontId="53" fillId="2" borderId="21" xfId="4" applyFont="1" applyFill="1" applyBorder="1" applyAlignment="1">
      <alignment horizontal="left"/>
    </xf>
    <xf numFmtId="0" fontId="53" fillId="2" borderId="33" xfId="4" applyFont="1" applyFill="1" applyBorder="1" applyAlignment="1">
      <alignment horizontal="center" vertical="center"/>
    </xf>
    <xf numFmtId="0" fontId="53" fillId="2" borderId="21" xfId="4" applyFont="1" applyFill="1" applyBorder="1" applyAlignment="1">
      <alignment horizontal="center" vertical="center"/>
    </xf>
    <xf numFmtId="0" fontId="46" fillId="2" borderId="50" xfId="4" applyFont="1" applyFill="1" applyBorder="1" applyAlignment="1">
      <alignment horizontal="center"/>
    </xf>
    <xf numFmtId="0" fontId="132" fillId="0" borderId="0" xfId="4" applyFont="1" applyAlignment="1">
      <alignment vertical="center"/>
    </xf>
    <xf numFmtId="0" fontId="57" fillId="15" borderId="32" xfId="4" applyFont="1" applyFill="1" applyBorder="1" applyAlignment="1">
      <alignment vertical="center"/>
    </xf>
    <xf numFmtId="0" fontId="57" fillId="15" borderId="32" xfId="4" applyFont="1" applyFill="1" applyBorder="1" applyAlignment="1">
      <alignment horizontal="right" vertical="center"/>
    </xf>
    <xf numFmtId="0" fontId="57" fillId="15" borderId="53" xfId="4" applyFont="1" applyFill="1" applyBorder="1" applyAlignment="1">
      <alignment horizontal="center" vertical="center"/>
    </xf>
    <xf numFmtId="0" fontId="132" fillId="0" borderId="0" xfId="4" applyFont="1" applyAlignment="1">
      <alignment horizontal="center" vertical="center"/>
    </xf>
    <xf numFmtId="0" fontId="118" fillId="10" borderId="48" xfId="4" applyFont="1" applyFill="1" applyBorder="1"/>
    <xf numFmtId="0" fontId="52" fillId="10" borderId="27" xfId="4" applyFont="1" applyFill="1" applyBorder="1"/>
    <xf numFmtId="0" fontId="63" fillId="10" borderId="27" xfId="4" applyFont="1" applyFill="1" applyBorder="1" applyAlignment="1">
      <alignment horizontal="right"/>
    </xf>
    <xf numFmtId="0" fontId="36" fillId="10" borderId="41" xfId="4" applyFont="1" applyFill="1" applyBorder="1" applyAlignment="1">
      <alignment horizontal="center" vertical="center"/>
    </xf>
    <xf numFmtId="0" fontId="38" fillId="0" borderId="45" xfId="4" applyBorder="1"/>
    <xf numFmtId="0" fontId="118" fillId="10" borderId="22" xfId="4" applyFont="1" applyFill="1" applyBorder="1"/>
    <xf numFmtId="0" fontId="52" fillId="10" borderId="21" xfId="4" applyFont="1" applyFill="1" applyBorder="1"/>
    <xf numFmtId="0" fontId="131" fillId="10" borderId="21" xfId="4" applyFont="1" applyFill="1" applyBorder="1" applyAlignment="1">
      <alignment horizontal="right"/>
    </xf>
    <xf numFmtId="0" fontId="55" fillId="10" borderId="21" xfId="4" applyFont="1" applyFill="1" applyBorder="1" applyAlignment="1">
      <alignment vertical="center"/>
    </xf>
    <xf numFmtId="0" fontId="36" fillId="10" borderId="33" xfId="4" applyFont="1" applyFill="1" applyBorder="1" applyAlignment="1">
      <alignment horizontal="center" vertical="center"/>
    </xf>
    <xf numFmtId="0" fontId="36" fillId="10" borderId="21" xfId="4" applyFont="1" applyFill="1" applyBorder="1" applyAlignment="1">
      <alignment horizontal="center" vertical="center"/>
    </xf>
    <xf numFmtId="0" fontId="38" fillId="0" borderId="50" xfId="4" applyBorder="1"/>
    <xf numFmtId="0" fontId="118" fillId="10" borderId="31" xfId="4" applyFont="1" applyFill="1" applyBorder="1"/>
    <xf numFmtId="0" fontId="52" fillId="10" borderId="0" xfId="4" applyFont="1" applyFill="1"/>
    <xf numFmtId="0" fontId="63" fillId="10" borderId="0" xfId="4" applyFont="1" applyFill="1" applyAlignment="1">
      <alignment horizontal="right"/>
    </xf>
    <xf numFmtId="0" fontId="38" fillId="0" borderId="46" xfId="4" applyBorder="1"/>
    <xf numFmtId="0" fontId="38" fillId="10" borderId="0" xfId="4" applyFill="1"/>
    <xf numFmtId="0" fontId="131" fillId="10" borderId="0" xfId="4" applyFont="1" applyFill="1" applyAlignment="1">
      <alignment horizontal="right"/>
    </xf>
    <xf numFmtId="0" fontId="118" fillId="10" borderId="34" xfId="4" applyFont="1" applyFill="1" applyBorder="1"/>
    <xf numFmtId="0" fontId="52" fillId="10" borderId="32" xfId="4" applyFont="1" applyFill="1" applyBorder="1"/>
    <xf numFmtId="0" fontId="131" fillId="10" borderId="32" xfId="4" applyFont="1" applyFill="1" applyBorder="1" applyAlignment="1">
      <alignment horizontal="right"/>
    </xf>
    <xf numFmtId="0" fontId="55" fillId="10" borderId="32" xfId="4" applyFont="1" applyFill="1" applyBorder="1" applyAlignment="1">
      <alignment vertical="center"/>
    </xf>
    <xf numFmtId="0" fontId="36" fillId="10" borderId="52" xfId="4" applyFont="1" applyFill="1" applyBorder="1" applyAlignment="1">
      <alignment horizontal="center" vertical="center"/>
    </xf>
    <xf numFmtId="0" fontId="36" fillId="10" borderId="32" xfId="4" applyFont="1" applyFill="1" applyBorder="1" applyAlignment="1">
      <alignment horizontal="center" vertical="center"/>
    </xf>
    <xf numFmtId="0" fontId="38" fillId="0" borderId="47" xfId="4" applyBorder="1"/>
    <xf numFmtId="0" fontId="132" fillId="0" borderId="0" xfId="4" applyFont="1"/>
    <xf numFmtId="0" fontId="46" fillId="10" borderId="0" xfId="4" applyFont="1" applyFill="1"/>
    <xf numFmtId="0" fontId="50" fillId="0" borderId="0" xfId="4" applyFont="1" applyAlignment="1">
      <alignment vertical="center"/>
    </xf>
    <xf numFmtId="0" fontId="49" fillId="0" borderId="0" xfId="4" applyFont="1" applyAlignment="1">
      <alignment vertical="center"/>
    </xf>
    <xf numFmtId="0" fontId="48" fillId="0" borderId="0" xfId="4" applyFont="1" applyAlignment="1">
      <alignment vertical="center"/>
    </xf>
    <xf numFmtId="0" fontId="48" fillId="0" borderId="0" xfId="4" applyFont="1" applyAlignment="1">
      <alignment horizontal="right" vertical="center"/>
    </xf>
    <xf numFmtId="0" fontId="57" fillId="15" borderId="35" xfId="4" applyFont="1" applyFill="1" applyBorder="1" applyAlignment="1">
      <alignment horizontal="left" vertical="center"/>
    </xf>
    <xf numFmtId="0" fontId="57" fillId="15" borderId="35" xfId="4" applyFont="1" applyFill="1" applyBorder="1" applyAlignment="1">
      <alignment horizontal="center" vertical="center"/>
    </xf>
    <xf numFmtId="0" fontId="57" fillId="15" borderId="35" xfId="4" applyFont="1" applyFill="1" applyBorder="1" applyAlignment="1">
      <alignment vertical="center"/>
    </xf>
    <xf numFmtId="0" fontId="57" fillId="15" borderId="35" xfId="4" applyFont="1" applyFill="1" applyBorder="1" applyAlignment="1">
      <alignment horizontal="right" vertical="center"/>
    </xf>
    <xf numFmtId="0" fontId="57" fillId="15" borderId="44" xfId="4" applyFont="1" applyFill="1" applyBorder="1" applyAlignment="1">
      <alignment horizontal="center" vertical="center"/>
    </xf>
    <xf numFmtId="0" fontId="57" fillId="15" borderId="36" xfId="4" applyFont="1" applyFill="1" applyBorder="1" applyAlignment="1">
      <alignment horizontal="center" vertical="center"/>
    </xf>
    <xf numFmtId="0" fontId="38" fillId="0" borderId="58" xfId="4" applyBorder="1"/>
    <xf numFmtId="0" fontId="38" fillId="0" borderId="59" xfId="4" applyBorder="1"/>
    <xf numFmtId="0" fontId="70" fillId="0" borderId="1" xfId="0" applyFont="1" applyBorder="1" applyAlignment="1">
      <alignment vertical="center"/>
    </xf>
    <xf numFmtId="0" fontId="72" fillId="5" borderId="1" xfId="0" applyFont="1" applyFill="1" applyBorder="1" applyAlignment="1">
      <alignment vertical="center"/>
    </xf>
    <xf numFmtId="0" fontId="69" fillId="0" borderId="1" xfId="0" applyFont="1" applyBorder="1" applyAlignment="1">
      <alignment vertical="center"/>
    </xf>
    <xf numFmtId="0" fontId="5" fillId="5" borderId="10" xfId="0" applyFont="1" applyFill="1" applyBorder="1" applyAlignment="1">
      <alignment vertical="center"/>
    </xf>
    <xf numFmtId="0" fontId="83" fillId="5" borderId="1" xfId="0" applyFont="1" applyFill="1" applyBorder="1" applyAlignment="1">
      <alignment vertical="center"/>
    </xf>
    <xf numFmtId="0" fontId="140" fillId="12" borderId="0" xfId="5" applyFont="1" applyFill="1" applyAlignment="1">
      <alignment horizontal="center"/>
    </xf>
    <xf numFmtId="0" fontId="9" fillId="16" borderId="0" xfId="4" applyFont="1" applyFill="1" applyAlignment="1">
      <alignment horizontal="left" vertical="center" wrapText="1"/>
    </xf>
    <xf numFmtId="0" fontId="57" fillId="15" borderId="24" xfId="4" applyFont="1" applyFill="1" applyBorder="1" applyAlignment="1">
      <alignment horizontal="center" vertical="center"/>
    </xf>
    <xf numFmtId="0" fontId="57" fillId="15" borderId="0" xfId="4" applyFont="1" applyFill="1" applyAlignment="1">
      <alignment horizontal="center" vertical="center"/>
    </xf>
    <xf numFmtId="0" fontId="51" fillId="0" borderId="0" xfId="4" applyFont="1" applyAlignment="1">
      <alignment horizontal="left" wrapText="1"/>
    </xf>
    <xf numFmtId="0" fontId="52" fillId="0" borderId="0" xfId="4" applyFont="1" applyAlignment="1" applyProtection="1">
      <alignment horizontal="left" vertical="center"/>
      <protection locked="0"/>
    </xf>
    <xf numFmtId="0" fontId="51" fillId="0" borderId="27" xfId="4" applyFont="1" applyBorder="1" applyAlignment="1">
      <alignment horizontal="left" wrapText="1"/>
    </xf>
    <xf numFmtId="0" fontId="44" fillId="0" borderId="9" xfId="4" applyFont="1" applyBorder="1" applyAlignment="1">
      <alignment horizontal="left" vertical="top" wrapText="1"/>
    </xf>
    <xf numFmtId="0" fontId="44" fillId="0" borderId="1" xfId="4" applyFont="1" applyBorder="1" applyAlignment="1">
      <alignment horizontal="center" vertical="top"/>
    </xf>
    <xf numFmtId="0" fontId="64" fillId="0" borderId="3" xfId="4" applyFont="1" applyBorder="1" applyAlignment="1">
      <alignment horizontal="left" vertical="center" wrapText="1"/>
    </xf>
    <xf numFmtId="0" fontId="64" fillId="0" borderId="6" xfId="4" applyFont="1" applyBorder="1" applyAlignment="1">
      <alignment horizontal="left" vertical="center" wrapText="1"/>
    </xf>
    <xf numFmtId="0" fontId="64" fillId="0" borderId="0" xfId="4" applyFont="1" applyAlignment="1">
      <alignment horizontal="left" vertical="center" wrapText="1"/>
    </xf>
    <xf numFmtId="0" fontId="64" fillId="0" borderId="9" xfId="4" applyFont="1" applyBorder="1" applyAlignment="1">
      <alignment horizontal="left" vertical="center" wrapText="1"/>
    </xf>
    <xf numFmtId="0" fontId="44" fillId="0" borderId="0" xfId="4" applyFont="1" applyAlignment="1">
      <alignment horizontal="left" vertical="top" wrapText="1"/>
    </xf>
    <xf numFmtId="0" fontId="44" fillId="0" borderId="0" xfId="4" applyFont="1" applyAlignment="1">
      <alignment horizontal="left" vertical="top"/>
    </xf>
    <xf numFmtId="0" fontId="44" fillId="0" borderId="9" xfId="4" applyFont="1" applyBorder="1" applyAlignment="1">
      <alignment horizontal="left" vertical="top"/>
    </xf>
    <xf numFmtId="0" fontId="44" fillId="0" borderId="0" xfId="4" applyFont="1" applyAlignment="1">
      <alignment vertical="top" wrapText="1"/>
    </xf>
    <xf numFmtId="0" fontId="44" fillId="0" borderId="9" xfId="4" applyFont="1" applyBorder="1" applyAlignment="1">
      <alignment vertical="top" wrapText="1"/>
    </xf>
    <xf numFmtId="0" fontId="44" fillId="0" borderId="0" xfId="4" applyFont="1" applyAlignment="1">
      <alignment vertical="center" wrapText="1"/>
    </xf>
    <xf numFmtId="0" fontId="44" fillId="0" borderId="9" xfId="4" applyFont="1" applyBorder="1" applyAlignment="1">
      <alignment horizontal="left" vertical="center" wrapText="1"/>
    </xf>
    <xf numFmtId="0" fontId="44" fillId="0" borderId="16" xfId="4" applyFont="1" applyBorder="1" applyAlignment="1">
      <alignment vertical="top" wrapText="1"/>
    </xf>
    <xf numFmtId="0" fontId="99" fillId="0" borderId="0" xfId="4" applyFont="1" applyAlignment="1">
      <alignment vertical="top"/>
    </xf>
    <xf numFmtId="0" fontId="91" fillId="0" borderId="0" xfId="4" applyFont="1" applyAlignment="1">
      <alignment vertical="top"/>
    </xf>
    <xf numFmtId="0" fontId="96" fillId="0" borderId="9" xfId="4" applyFont="1" applyBorder="1" applyAlignment="1">
      <alignment horizontal="left" vertical="top" wrapText="1"/>
    </xf>
  </cellXfs>
  <cellStyles count="6">
    <cellStyle name="Hyperlink" xfId="5" builtinId="8"/>
    <cellStyle name="Normal" xfId="0" builtinId="0"/>
    <cellStyle name="Normal 2" xfId="4" xr:uid="{4A583B65-9687-48F4-A96B-E7F180B1035C}"/>
    <cellStyle name="Normal 34" xfId="1" xr:uid="{E85A93B8-17FC-4CA9-8D8A-B157B0D7E532}"/>
    <cellStyle name="Normal 36 2" xfId="2" xr:uid="{ACB1F740-AFB3-4887-A2FA-C65465D9D324}"/>
    <cellStyle name="Normal 37 2" xfId="3" xr:uid="{5F13F8F7-A018-4072-9816-5823ABE6B905}"/>
  </cellStyles>
  <dxfs count="211">
    <dxf>
      <font>
        <color rgb="FFFF0000"/>
      </font>
    </dxf>
    <dxf>
      <font>
        <color rgb="FF00B050"/>
      </font>
    </dxf>
    <dxf>
      <font>
        <color rgb="FFFF0000"/>
      </font>
    </dxf>
    <dxf>
      <font>
        <color rgb="FFFF0000"/>
      </font>
    </dxf>
    <dxf>
      <font>
        <color rgb="FF505050"/>
      </font>
    </dxf>
    <dxf>
      <font>
        <color rgb="FF505050"/>
      </font>
    </dxf>
    <dxf>
      <font>
        <color theme="0"/>
      </font>
    </dxf>
    <dxf>
      <font>
        <color theme="0"/>
      </font>
    </dxf>
    <dxf>
      <font>
        <color rgb="FFF2F2F2"/>
      </font>
    </dxf>
    <dxf>
      <font>
        <color rgb="FFF2F2F2"/>
      </font>
    </dxf>
    <dxf>
      <fill>
        <patternFill patternType="none">
          <fgColor indexed="64"/>
          <bgColor auto="1"/>
        </patternFill>
      </fill>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border diagonalUp="0" diagonalDown="0">
        <left style="thin">
          <color indexed="64"/>
        </left>
        <right/>
        <top/>
        <bottom/>
        <vertical/>
        <horizontal/>
      </border>
    </dxf>
    <dxf>
      <font>
        <b val="0"/>
        <i val="0"/>
        <strike val="0"/>
        <condense val="0"/>
        <extend val="0"/>
        <outline val="0"/>
        <shadow val="0"/>
        <u val="none"/>
        <vertAlign val="baseline"/>
        <sz val="11"/>
        <color auto="1"/>
        <name val="Aptos Narrow"/>
        <family val="2"/>
        <scheme val="minor"/>
      </font>
      <alignment horizontal="center" vertical="bottom" textRotation="0" wrapText="0" indent="0" justifyLastLine="0" shrinkToFit="0" readingOrder="0"/>
    </dxf>
    <dxf>
      <font>
        <b val="0"/>
        <i val="0"/>
        <strike val="0"/>
        <condense val="0"/>
        <extend val="0"/>
        <outline val="0"/>
        <shadow val="0"/>
        <u val="none"/>
        <vertAlign val="baseline"/>
        <sz val="11"/>
        <color auto="1"/>
        <name val="Aptos Narrow"/>
        <family val="2"/>
        <scheme val="minor"/>
      </font>
      <alignment horizontal="center" vertical="bottom" textRotation="0" wrapText="0" indent="0" justifyLastLine="0" shrinkToFit="0" readingOrder="0"/>
    </dxf>
    <dxf>
      <font>
        <b val="0"/>
        <i val="0"/>
        <strike val="0"/>
        <condense val="0"/>
        <extend val="0"/>
        <outline val="0"/>
        <shadow val="0"/>
        <u val="none"/>
        <vertAlign val="baseline"/>
        <sz val="11"/>
        <color auto="1"/>
        <name val="Aptos Narrow"/>
        <family val="2"/>
        <scheme val="minor"/>
      </font>
      <alignment horizontal="center" vertical="bottom" textRotation="0" wrapText="0" indent="0" justifyLastLine="0" shrinkToFit="0" readingOrder="0"/>
    </dxf>
    <dxf>
      <font>
        <b val="0"/>
        <i val="0"/>
        <strike val="0"/>
        <condense val="0"/>
        <extend val="0"/>
        <outline val="0"/>
        <shadow val="0"/>
        <u val="none"/>
        <vertAlign val="baseline"/>
        <sz val="11"/>
        <color auto="1"/>
        <name val="Aptos Narrow"/>
        <family val="2"/>
        <scheme val="minor"/>
      </font>
      <alignment horizontal="center" vertical="bottom" textRotation="0" wrapText="0" indent="0" justifyLastLine="0" shrinkToFit="0" readingOrder="0"/>
      <border diagonalUp="0" diagonalDown="0">
        <left style="thin">
          <color indexed="64"/>
        </left>
        <right/>
        <top/>
        <bottom/>
        <vertical/>
        <horizontal/>
      </border>
    </dxf>
    <dxf>
      <font>
        <b val="0"/>
        <i val="0"/>
        <strike val="0"/>
        <condense val="0"/>
        <extend val="0"/>
        <outline val="0"/>
        <shadow val="0"/>
        <u val="none"/>
        <vertAlign val="baseline"/>
        <sz val="11"/>
        <color auto="1"/>
        <name val="Aptos Narrow"/>
        <family val="2"/>
        <scheme val="minor"/>
      </font>
      <alignment horizontal="center" vertical="bottom" textRotation="0" wrapText="0" indent="0" justifyLastLine="0" shrinkToFit="0" readingOrder="0"/>
      <border diagonalUp="0" diagonalDown="0">
        <left/>
        <right style="thin">
          <color indexed="64"/>
        </right>
        <top/>
        <bottom/>
        <vertical/>
        <horizontal/>
      </border>
    </dxf>
    <dxf>
      <font>
        <b val="0"/>
        <i val="0"/>
        <strike val="0"/>
        <condense val="0"/>
        <extend val="0"/>
        <outline val="0"/>
        <shadow val="0"/>
        <u val="none"/>
        <vertAlign val="baseline"/>
        <sz val="11"/>
        <color auto="1"/>
        <name val="Aptos Narrow"/>
        <family val="2"/>
        <scheme val="minor"/>
      </font>
      <alignment horizontal="center" vertical="bottom" textRotation="0" wrapText="0" indent="0" justifyLastLine="0" shrinkToFit="0" readingOrder="0"/>
    </dxf>
    <dxf>
      <font>
        <b val="0"/>
        <i val="0"/>
        <strike val="0"/>
        <condense val="0"/>
        <extend val="0"/>
        <outline val="0"/>
        <shadow val="0"/>
        <u val="none"/>
        <vertAlign val="baseline"/>
        <sz val="11"/>
        <color auto="1"/>
        <name val="Aptos Narrow"/>
        <family val="2"/>
        <scheme val="minor"/>
      </font>
      <alignment horizontal="center" vertical="bottom" textRotation="0" wrapText="0" indent="0" justifyLastLine="0" shrinkToFit="0" readingOrder="0"/>
    </dxf>
    <dxf>
      <font>
        <b val="0"/>
        <i val="0"/>
        <strike val="0"/>
        <condense val="0"/>
        <extend val="0"/>
        <outline val="0"/>
        <shadow val="0"/>
        <u val="none"/>
        <vertAlign val="baseline"/>
        <sz val="11"/>
        <color auto="1"/>
        <name val="Aptos Narrow"/>
        <family val="2"/>
        <scheme val="minor"/>
      </font>
      <alignment horizontal="center" vertical="bottom" textRotation="0" wrapText="0" indent="0" justifyLastLine="0" shrinkToFit="0" readingOrder="0"/>
      <border diagonalUp="0" diagonalDown="0">
        <left style="thin">
          <color indexed="64"/>
        </left>
        <right/>
        <top/>
        <bottom/>
        <vertical/>
        <horizontal/>
      </border>
    </dxf>
    <dxf>
      <font>
        <b val="0"/>
        <i val="0"/>
        <strike val="0"/>
        <condense val="0"/>
        <extend val="0"/>
        <outline val="0"/>
        <shadow val="0"/>
        <u val="none"/>
        <vertAlign val="baseline"/>
        <sz val="11"/>
        <color auto="1"/>
        <name val="Aptos Narrow"/>
        <family val="2"/>
        <scheme val="minor"/>
      </font>
      <alignment horizontal="center" vertical="bottom" textRotation="0" wrapText="0" indent="0" justifyLastLine="0" shrinkToFit="0" readingOrder="0"/>
      <border diagonalUp="0" diagonalDown="0">
        <left/>
        <right style="thin">
          <color indexed="64"/>
        </right>
        <top/>
        <bottom/>
        <vertical/>
        <horizontal/>
      </border>
    </dxf>
    <dxf>
      <font>
        <b val="0"/>
        <i val="0"/>
        <strike val="0"/>
        <condense val="0"/>
        <extend val="0"/>
        <outline val="0"/>
        <shadow val="0"/>
        <u val="none"/>
        <vertAlign val="baseline"/>
        <sz val="9"/>
        <color auto="1"/>
        <name val="Arial"/>
        <family val="2"/>
        <scheme val="none"/>
      </font>
      <alignment horizontal="center" vertical="center" textRotation="0" wrapText="0" indent="0" justifyLastLine="0" shrinkToFit="0" readingOrder="0"/>
    </dxf>
    <dxf>
      <font>
        <b val="0"/>
        <i val="0"/>
        <strike val="0"/>
        <condense val="0"/>
        <extend val="0"/>
        <outline val="0"/>
        <shadow val="0"/>
        <u val="none"/>
        <vertAlign val="baseline"/>
        <sz val="9"/>
        <color auto="1"/>
        <name val="Arial"/>
        <family val="2"/>
        <scheme val="none"/>
      </font>
      <alignment horizontal="center" vertical="center" textRotation="0" wrapText="0" indent="0" justifyLastLine="0" shrinkToFit="0" readingOrder="0"/>
    </dxf>
    <dxf>
      <font>
        <b val="0"/>
        <i val="0"/>
        <strike val="0"/>
        <condense val="0"/>
        <extend val="0"/>
        <outline val="0"/>
        <shadow val="0"/>
        <u val="none"/>
        <vertAlign val="baseline"/>
        <sz val="9"/>
        <color auto="1"/>
        <name val="Arial"/>
        <family val="2"/>
        <scheme val="none"/>
      </font>
      <alignment horizontal="center" vertical="center" textRotation="0" wrapText="0" indent="0" justifyLastLine="0" shrinkToFit="0" readingOrder="0"/>
      <border diagonalUp="0" diagonalDown="0">
        <left style="thin">
          <color indexed="64"/>
        </left>
        <right/>
        <top/>
        <bottom/>
        <vertical/>
        <horizontal/>
      </border>
    </dxf>
    <dxf>
      <font>
        <b val="0"/>
        <i val="0"/>
        <strike val="0"/>
        <condense val="0"/>
        <extend val="0"/>
        <outline val="0"/>
        <shadow val="0"/>
        <u val="none"/>
        <vertAlign val="baseline"/>
        <sz val="10"/>
        <color auto="1"/>
        <name val="Aptos Narrow"/>
        <family val="2"/>
        <scheme val="minor"/>
      </font>
    </dxf>
    <dxf>
      <font>
        <b val="0"/>
        <i val="0"/>
        <strike val="0"/>
        <condense val="0"/>
        <extend val="0"/>
        <outline val="0"/>
        <shadow val="0"/>
        <u val="none"/>
        <vertAlign val="baseline"/>
        <sz val="10"/>
        <color auto="1"/>
        <name val="Aptos Narrow"/>
        <family val="2"/>
        <scheme val="minor"/>
      </font>
      <alignment horizontal="center" vertical="center"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0"/>
        <color auto="1"/>
        <name val="Aptos Narrow"/>
        <family val="2"/>
        <scheme val="minor"/>
      </font>
    </dxf>
    <dxf>
      <font>
        <b val="0"/>
        <i val="0"/>
        <strike val="0"/>
        <condense val="0"/>
        <extend val="0"/>
        <outline val="0"/>
        <shadow val="0"/>
        <u val="none"/>
        <vertAlign val="baseline"/>
        <sz val="10"/>
        <color auto="1"/>
        <name val="Aptos Narrow"/>
        <family val="2"/>
        <scheme val="minor"/>
      </font>
    </dxf>
    <dxf>
      <font>
        <b val="0"/>
        <i val="0"/>
        <strike val="0"/>
        <condense val="0"/>
        <extend val="0"/>
        <outline val="0"/>
        <shadow val="0"/>
        <u val="none"/>
        <vertAlign val="baseline"/>
        <sz val="11"/>
        <color auto="1"/>
        <name val="Aptos Narrow"/>
        <family val="2"/>
        <scheme val="minor"/>
      </font>
      <border diagonalUp="0" diagonalDown="0">
        <left style="thin">
          <color indexed="64"/>
        </left>
        <right style="thin">
          <color indexed="64"/>
        </right>
        <top/>
        <bottom/>
        <vertical/>
        <horizontal/>
      </border>
    </dxf>
    <dxf>
      <font>
        <b val="0"/>
        <i val="0"/>
        <strike val="0"/>
        <condense val="0"/>
        <extend val="0"/>
        <outline val="0"/>
        <shadow val="0"/>
        <u val="none"/>
        <vertAlign val="baseline"/>
        <sz val="9"/>
        <color auto="1"/>
        <name val="Arial"/>
        <family val="2"/>
        <scheme val="none"/>
      </font>
      <alignment horizontal="general" vertical="center" textRotation="0" wrapText="0" indent="0" justifyLastLine="0" shrinkToFit="0" readingOrder="0"/>
      <border diagonalUp="0" diagonalDown="0">
        <left style="thin">
          <color indexed="64"/>
        </left>
        <right style="thin">
          <color indexed="64"/>
        </right>
        <top/>
        <bottom/>
        <vertical/>
        <horizontal/>
      </border>
    </dxf>
    <dxf>
      <font>
        <b val="0"/>
        <i val="0"/>
        <strike val="0"/>
        <condense val="0"/>
        <extend val="0"/>
        <outline val="0"/>
        <shadow val="0"/>
        <u val="none"/>
        <vertAlign val="baseline"/>
        <sz val="9"/>
        <color auto="1"/>
        <name val="Arial"/>
        <family val="2"/>
        <scheme val="none"/>
      </font>
      <alignment horizontal="general" vertical="center" textRotation="0" wrapText="0" indent="0" justifyLastLine="0" shrinkToFit="0" readingOrder="0"/>
    </dxf>
    <dxf>
      <font>
        <b val="0"/>
        <i val="0"/>
        <strike val="0"/>
        <condense val="0"/>
        <extend val="0"/>
        <outline val="0"/>
        <shadow val="0"/>
        <u val="none"/>
        <vertAlign val="baseline"/>
        <sz val="9"/>
        <color auto="1"/>
        <name val="Arial"/>
        <family val="2"/>
        <scheme val="none"/>
      </font>
      <alignment horizontal="left" vertical="center" textRotation="0" wrapText="0" indent="0" justifyLastLine="0" shrinkToFit="0" readingOrder="0"/>
    </dxf>
    <dxf>
      <font>
        <b val="0"/>
        <i val="0"/>
        <strike val="0"/>
        <condense val="0"/>
        <extend val="0"/>
        <outline val="0"/>
        <shadow val="0"/>
        <u val="none"/>
        <vertAlign val="baseline"/>
        <sz val="9"/>
        <color auto="1"/>
        <name val="Arial"/>
        <family val="2"/>
        <scheme val="none"/>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9"/>
        <color auto="1"/>
        <name val="Arial"/>
        <family val="2"/>
        <scheme val="none"/>
      </font>
      <alignment horizontal="left" vertical="center" textRotation="0" wrapText="0" indent="0" justifyLastLine="0" shrinkToFit="0" readingOrder="0"/>
    </dxf>
    <dxf>
      <border outline="0">
        <left style="thin">
          <color indexed="64"/>
        </left>
      </border>
    </dxf>
    <dxf>
      <font>
        <b/>
        <i val="0"/>
        <strike val="0"/>
        <condense val="0"/>
        <extend val="0"/>
        <outline val="0"/>
        <shadow val="0"/>
        <u val="none"/>
        <vertAlign val="baseline"/>
        <sz val="9"/>
        <color rgb="FF000000"/>
        <name val="Arial"/>
        <family val="2"/>
        <scheme val="none"/>
      </font>
      <fill>
        <patternFill patternType="solid">
          <fgColor rgb="FF000000"/>
          <bgColor rgb="FFF2F2F2"/>
        </patternFill>
      </fill>
      <alignment horizontal="left" vertical="bottom"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9"/>
        <color theme="1"/>
        <name val="Arial"/>
        <family val="2"/>
        <scheme val="none"/>
      </font>
      <alignment horizontal="center" vertical="bottom" textRotation="0" wrapText="0" indent="0" justifyLastLine="0" shrinkToFit="0" readingOrder="0"/>
      <border diagonalUp="0" diagonalDown="0">
        <left/>
        <right style="thin">
          <color indexed="64"/>
        </right>
        <top/>
        <bottom/>
        <vertical/>
        <horizontal/>
      </border>
    </dxf>
    <dxf>
      <font>
        <b val="0"/>
        <i val="0"/>
        <strike val="0"/>
        <condense val="0"/>
        <extend val="0"/>
        <outline val="0"/>
        <shadow val="0"/>
        <u val="none"/>
        <vertAlign val="baseline"/>
        <sz val="9"/>
        <color theme="1"/>
        <name val="Arial"/>
        <family val="2"/>
        <scheme val="none"/>
      </font>
      <alignment horizontal="center" vertical="bottom" textRotation="0" wrapText="0" indent="0" justifyLastLine="0" shrinkToFit="0" readingOrder="0"/>
      <border diagonalUp="0" diagonalDown="0">
        <left style="thin">
          <color indexed="64"/>
        </left>
        <right/>
        <top/>
        <bottom/>
        <vertical/>
        <horizontal/>
      </border>
    </dxf>
    <dxf>
      <font>
        <b val="0"/>
        <i val="0"/>
        <strike val="0"/>
        <condense val="0"/>
        <extend val="0"/>
        <outline val="0"/>
        <shadow val="0"/>
        <u val="none"/>
        <vertAlign val="baseline"/>
        <sz val="9"/>
        <color theme="1"/>
        <name val="Arial"/>
        <family val="2"/>
        <scheme val="none"/>
      </font>
      <alignment horizontal="left" vertical="bottom" textRotation="0" wrapText="0" indent="0" justifyLastLine="0" shrinkToFit="0" readingOrder="0"/>
    </dxf>
    <dxf>
      <font>
        <b val="0"/>
        <i val="0"/>
        <strike val="0"/>
        <condense val="0"/>
        <extend val="0"/>
        <outline val="0"/>
        <shadow val="0"/>
        <u val="none"/>
        <vertAlign val="baseline"/>
        <sz val="9"/>
        <color theme="1"/>
        <name val="Arial"/>
        <family val="2"/>
        <scheme val="none"/>
      </font>
    </dxf>
    <dxf>
      <font>
        <b val="0"/>
        <i val="0"/>
        <strike val="0"/>
        <condense val="0"/>
        <extend val="0"/>
        <outline val="0"/>
        <shadow val="0"/>
        <u val="none"/>
        <vertAlign val="baseline"/>
        <sz val="9"/>
        <color theme="1"/>
        <name val="Arial"/>
        <family val="2"/>
        <scheme val="none"/>
      </font>
      <alignment horizontal="center" vertical="bottom" textRotation="0" wrapText="0" indent="0" justifyLastLine="0" shrinkToFit="0" readingOrder="0"/>
    </dxf>
    <dxf>
      <font>
        <b val="0"/>
        <i val="0"/>
        <strike val="0"/>
        <condense val="0"/>
        <extend val="0"/>
        <outline val="0"/>
        <shadow val="0"/>
        <u val="none"/>
        <vertAlign val="baseline"/>
        <sz val="9"/>
        <color theme="1"/>
        <name val="Arial"/>
        <family val="2"/>
        <scheme val="none"/>
      </font>
      <alignment horizontal="left" vertical="bottom" textRotation="0" wrapText="0" indent="0" justifyLastLine="0" shrinkToFit="0" readingOrder="0"/>
    </dxf>
    <dxf>
      <font>
        <b val="0"/>
        <i val="0"/>
        <strike val="0"/>
        <condense val="0"/>
        <extend val="0"/>
        <outline val="0"/>
        <shadow val="0"/>
        <u val="none"/>
        <vertAlign val="baseline"/>
        <sz val="9"/>
        <color theme="1"/>
        <name val="Arial"/>
        <family val="2"/>
        <scheme val="none"/>
      </font>
      <alignment horizontal="center" vertical="bottom" textRotation="0" wrapText="0" indent="0" justifyLastLine="0" shrinkToFit="0" readingOrder="0"/>
      <border diagonalUp="0" diagonalDown="0">
        <left/>
        <right style="thin">
          <color indexed="64"/>
        </right>
        <top/>
        <bottom/>
        <vertical/>
        <horizontal/>
      </border>
    </dxf>
    <dxf>
      <font>
        <b val="0"/>
        <i val="0"/>
        <strike val="0"/>
        <condense val="0"/>
        <extend val="0"/>
        <outline val="0"/>
        <shadow val="0"/>
        <u val="none"/>
        <vertAlign val="baseline"/>
        <sz val="9"/>
        <color theme="1"/>
        <name val="Arial"/>
        <family val="2"/>
        <scheme val="none"/>
      </font>
      <alignment horizontal="center" vertical="bottom" textRotation="0" wrapText="0" indent="0" justifyLastLine="0" shrinkToFit="0" readingOrder="0"/>
      <border diagonalUp="0" diagonalDown="0">
        <left style="thin">
          <color indexed="64"/>
        </left>
        <right/>
        <top/>
        <bottom/>
        <vertical/>
        <horizontal/>
      </border>
    </dxf>
    <dxf>
      <font>
        <b val="0"/>
        <i val="0"/>
        <strike val="0"/>
        <condense val="0"/>
        <extend val="0"/>
        <outline val="0"/>
        <shadow val="0"/>
        <u val="none"/>
        <vertAlign val="baseline"/>
        <sz val="9"/>
        <color theme="1"/>
        <name val="Arial"/>
        <family val="2"/>
        <scheme val="none"/>
      </font>
      <alignment horizontal="center" vertical="bottom" textRotation="0" wrapText="0" indent="0" justifyLastLine="0" shrinkToFit="0" readingOrder="0"/>
      <border diagonalUp="0" diagonalDown="0">
        <left/>
        <right style="thin">
          <color indexed="64"/>
        </right>
        <top/>
        <bottom/>
        <vertical/>
        <horizontal/>
      </border>
    </dxf>
    <dxf>
      <border outline="0">
        <left style="thin">
          <color indexed="64"/>
        </left>
        <right style="thin">
          <color indexed="64"/>
        </right>
      </border>
    </dxf>
    <dxf>
      <border outline="0">
        <bottom style="thin">
          <color indexed="64"/>
        </bottom>
      </border>
    </dxf>
    <dxf>
      <font>
        <b val="0"/>
        <i val="0"/>
        <strike val="0"/>
        <condense val="0"/>
        <extend val="0"/>
        <outline val="0"/>
        <shadow val="0"/>
        <u val="none"/>
        <vertAlign val="baseline"/>
        <sz val="9"/>
        <color auto="1"/>
        <name val="Arial"/>
        <family val="2"/>
        <scheme val="none"/>
      </font>
      <alignment horizontal="center" vertical="center" textRotation="0" wrapText="0" indent="0" justifyLastLine="0" shrinkToFit="0" readingOrder="0"/>
      <border diagonalUp="0" diagonalDown="0">
        <left style="thin">
          <color indexed="64"/>
        </left>
        <right/>
        <top/>
        <bottom/>
        <vertical/>
        <horizontal/>
      </border>
    </dxf>
    <dxf>
      <font>
        <b val="0"/>
        <i val="0"/>
        <strike val="0"/>
        <condense val="0"/>
        <extend val="0"/>
        <outline val="0"/>
        <shadow val="0"/>
        <u val="none"/>
        <vertAlign val="baseline"/>
        <sz val="9"/>
        <color theme="1"/>
        <name val="Arial"/>
        <family val="2"/>
        <scheme val="none"/>
      </font>
      <alignment horizontal="center" vertical="bottom" textRotation="0" wrapText="0" indent="0" justifyLastLine="0" shrinkToFit="0" readingOrder="0"/>
      <border diagonalUp="0" diagonalDown="0">
        <left style="thin">
          <color indexed="64"/>
        </left>
        <right style="thin">
          <color indexed="64"/>
        </right>
        <top/>
        <bottom/>
        <vertical/>
        <horizontal/>
      </border>
    </dxf>
    <dxf>
      <font>
        <b val="0"/>
        <i val="0"/>
        <strike val="0"/>
        <condense val="0"/>
        <extend val="0"/>
        <outline val="0"/>
        <shadow val="0"/>
        <u val="none"/>
        <vertAlign val="baseline"/>
        <sz val="9"/>
        <color theme="1"/>
        <name val="Arial"/>
        <family val="2"/>
        <scheme val="none"/>
      </font>
      <alignment horizontal="center" vertical="bottom" textRotation="0" wrapText="0" indent="0" justifyLastLine="0" shrinkToFit="0" readingOrder="0"/>
      <border diagonalUp="0" diagonalDown="0">
        <left/>
        <right style="thin">
          <color indexed="64"/>
        </right>
        <top/>
        <bottom/>
        <vertical/>
        <horizontal/>
      </border>
    </dxf>
    <dxf>
      <font>
        <b val="0"/>
        <i val="0"/>
        <strike val="0"/>
        <condense val="0"/>
        <extend val="0"/>
        <outline val="0"/>
        <shadow val="0"/>
        <u val="none"/>
        <vertAlign val="baseline"/>
        <sz val="9"/>
        <color theme="1"/>
        <name val="Arial"/>
        <family val="2"/>
        <scheme val="none"/>
      </font>
      <alignment horizontal="center" vertical="bottom" textRotation="0" wrapText="0" indent="0" justifyLastLine="0" shrinkToFit="0" readingOrder="0"/>
      <border diagonalUp="0" diagonalDown="0">
        <left style="thin">
          <color indexed="64"/>
        </left>
        <right/>
        <top/>
        <bottom/>
        <vertical/>
        <horizontal/>
      </border>
    </dxf>
    <dxf>
      <font>
        <b val="0"/>
        <i val="0"/>
        <strike val="0"/>
        <condense val="0"/>
        <extend val="0"/>
        <outline val="0"/>
        <shadow val="0"/>
        <u val="none"/>
        <vertAlign val="baseline"/>
        <sz val="9"/>
        <color theme="1"/>
        <name val="Arial"/>
        <family val="2"/>
        <scheme val="none"/>
      </font>
      <alignment horizontal="center" vertical="bottom" textRotation="0" wrapText="0" indent="0" justifyLastLine="0" shrinkToFit="0" readingOrder="0"/>
      <border diagonalUp="0" diagonalDown="0">
        <left/>
        <right style="thin">
          <color indexed="64"/>
        </right>
        <top/>
        <bottom/>
        <vertical/>
        <horizontal/>
      </border>
    </dxf>
    <dxf>
      <border outline="0">
        <left style="thin">
          <color indexed="64"/>
        </left>
        <right style="thin">
          <color indexed="64"/>
        </right>
        <bottom style="thin">
          <color indexed="64"/>
        </bottom>
      </border>
    </dxf>
    <dxf>
      <border outline="0">
        <bottom style="thin">
          <color indexed="64"/>
        </bottom>
      </border>
    </dxf>
    <dxf>
      <font>
        <b val="0"/>
        <i val="0"/>
        <strike val="0"/>
        <condense val="0"/>
        <extend val="0"/>
        <outline val="0"/>
        <shadow val="0"/>
        <u val="none"/>
        <vertAlign val="baseline"/>
        <sz val="9"/>
        <color theme="1"/>
        <name val="Arial"/>
        <family val="2"/>
        <scheme val="none"/>
      </font>
      <alignment horizontal="general" vertical="center" textRotation="0" wrapText="0" indent="0" justifyLastLine="0" shrinkToFit="0" readingOrder="0"/>
    </dxf>
    <dxf>
      <font>
        <b val="0"/>
        <i val="0"/>
        <strike val="0"/>
        <condense val="0"/>
        <extend val="0"/>
        <outline val="0"/>
        <shadow val="0"/>
        <u val="none"/>
        <vertAlign val="baseline"/>
        <sz val="9"/>
        <color theme="1"/>
        <name val="Arial"/>
        <family val="2"/>
        <scheme val="none"/>
      </font>
      <alignment horizontal="general" vertical="center" textRotation="0" wrapText="0" indent="0" justifyLastLine="0" shrinkToFit="0" readingOrder="0"/>
    </dxf>
    <dxf>
      <font>
        <b val="0"/>
        <i val="0"/>
        <strike val="0"/>
        <condense val="0"/>
        <extend val="0"/>
        <outline val="0"/>
        <shadow val="0"/>
        <u val="none"/>
        <vertAlign val="baseline"/>
        <sz val="9"/>
        <color theme="1"/>
        <name val="Arial"/>
        <family val="2"/>
        <scheme val="none"/>
      </font>
      <alignment horizontal="center" vertical="center" textRotation="0" wrapText="0" indent="0" justifyLastLine="0" shrinkToFit="0" readingOrder="0"/>
    </dxf>
    <dxf>
      <font>
        <b val="0"/>
        <i val="0"/>
        <strike val="0"/>
        <condense val="0"/>
        <extend val="0"/>
        <outline val="0"/>
        <shadow val="0"/>
        <u val="none"/>
        <vertAlign val="baseline"/>
        <sz val="9"/>
        <color theme="1"/>
        <name val="Arial"/>
        <family val="2"/>
        <scheme val="none"/>
      </font>
      <alignment horizontal="general" vertical="center" textRotation="0" wrapText="0" indent="0" justifyLastLine="0" shrinkToFit="0" readingOrder="0"/>
    </dxf>
    <dxf>
      <font>
        <b val="0"/>
        <i val="0"/>
        <strike val="0"/>
        <condense val="0"/>
        <extend val="0"/>
        <outline val="0"/>
        <shadow val="0"/>
        <u val="none"/>
        <vertAlign val="baseline"/>
        <sz val="9"/>
        <color theme="1"/>
        <name val="Arial"/>
        <family val="2"/>
        <scheme val="none"/>
      </font>
    </dxf>
    <dxf>
      <font>
        <b val="0"/>
        <i val="0"/>
        <strike val="0"/>
        <condense val="0"/>
        <extend val="0"/>
        <outline val="0"/>
        <shadow val="0"/>
        <u val="none"/>
        <vertAlign val="baseline"/>
        <sz val="9"/>
        <color theme="1"/>
        <name val="Arial"/>
        <family val="2"/>
        <scheme val="none"/>
      </font>
      <alignment horizontal="center" vertical="bottom" textRotation="0" wrapText="0" indent="0" justifyLastLine="0" shrinkToFit="0" readingOrder="0"/>
    </dxf>
    <dxf>
      <font>
        <b val="0"/>
        <i val="0"/>
        <strike val="0"/>
        <condense val="0"/>
        <extend val="0"/>
        <outline val="0"/>
        <shadow val="0"/>
        <u val="none"/>
        <vertAlign val="baseline"/>
        <sz val="9"/>
        <color theme="1"/>
        <name val="Arial"/>
        <family val="2"/>
        <scheme val="none"/>
      </font>
      <alignment horizontal="left" vertical="bottom" textRotation="0" wrapText="0" indent="0" justifyLastLine="0" shrinkToFit="0" readingOrder="0"/>
    </dxf>
    <dxf>
      <border outline="0">
        <left style="thin">
          <color indexed="64"/>
        </left>
        <right style="thin">
          <color indexed="64"/>
        </right>
        <top style="thin">
          <color auto="1"/>
        </top>
        <bottom style="thin">
          <color indexed="64"/>
        </bottom>
      </border>
    </dxf>
    <dxf>
      <font>
        <b val="0"/>
        <i val="0"/>
        <strike val="0"/>
        <condense val="0"/>
        <extend val="0"/>
        <outline val="0"/>
        <shadow val="0"/>
        <u val="none"/>
        <vertAlign val="baseline"/>
        <sz val="9"/>
        <color theme="1"/>
        <name val="Arial"/>
        <family val="2"/>
        <scheme val="none"/>
      </font>
      <alignment horizontal="general" vertical="center" textRotation="0" wrapText="0" indent="0" justifyLastLine="0" shrinkToFit="0" readingOrder="0"/>
    </dxf>
    <dxf>
      <border outline="0">
        <bottom style="thin">
          <color indexed="64"/>
        </bottom>
      </border>
    </dxf>
    <dxf>
      <font>
        <b val="0"/>
        <i val="0"/>
        <strike val="0"/>
        <condense val="0"/>
        <extend val="0"/>
        <outline val="0"/>
        <shadow val="0"/>
        <u val="none"/>
        <vertAlign val="baseline"/>
        <sz val="9"/>
        <color theme="1"/>
        <name val="Arial"/>
        <family val="2"/>
        <scheme val="none"/>
      </font>
      <alignment horizontal="center" vertical="bottom" textRotation="0" wrapText="0" indent="0" justifyLastLine="0" shrinkToFit="0" readingOrder="0"/>
      <border diagonalUp="0" diagonalDown="0">
        <left/>
        <right style="thin">
          <color indexed="64"/>
        </right>
        <top/>
        <bottom/>
        <vertical/>
        <horizontal/>
      </border>
    </dxf>
    <dxf>
      <font>
        <b val="0"/>
        <i val="0"/>
        <strike val="0"/>
        <condense val="0"/>
        <extend val="0"/>
        <outline val="0"/>
        <shadow val="0"/>
        <u val="none"/>
        <vertAlign val="baseline"/>
        <sz val="9"/>
        <color theme="1"/>
        <name val="Arial"/>
        <family val="2"/>
        <scheme val="none"/>
      </font>
      <alignment horizontal="center" vertical="bottom" textRotation="0" wrapText="0" indent="0" justifyLastLine="0" shrinkToFit="0" readingOrder="0"/>
      <border diagonalUp="0" diagonalDown="0">
        <left style="thin">
          <color indexed="64"/>
        </left>
        <right/>
        <top/>
        <bottom/>
        <vertical/>
        <horizontal/>
      </border>
    </dxf>
    <dxf>
      <font>
        <b val="0"/>
        <i val="0"/>
        <strike val="0"/>
        <condense val="0"/>
        <extend val="0"/>
        <outline val="0"/>
        <shadow val="0"/>
        <u val="none"/>
        <vertAlign val="baseline"/>
        <sz val="9"/>
        <color theme="1"/>
        <name val="Arial"/>
        <family val="2"/>
        <scheme val="none"/>
      </font>
      <alignment horizontal="left" vertical="bottom" textRotation="0" wrapText="0" indent="0" justifyLastLine="0" shrinkToFit="0" readingOrder="0"/>
    </dxf>
    <dxf>
      <font>
        <b val="0"/>
        <i val="0"/>
        <strike val="0"/>
        <condense val="0"/>
        <extend val="0"/>
        <outline val="0"/>
        <shadow val="0"/>
        <u val="none"/>
        <vertAlign val="baseline"/>
        <sz val="9"/>
        <color theme="1"/>
        <name val="Arial"/>
        <family val="2"/>
        <scheme val="none"/>
      </font>
    </dxf>
    <dxf>
      <font>
        <b val="0"/>
        <i val="0"/>
        <strike val="0"/>
        <condense val="0"/>
        <extend val="0"/>
        <outline val="0"/>
        <shadow val="0"/>
        <u val="none"/>
        <vertAlign val="baseline"/>
        <sz val="9"/>
        <color theme="1"/>
        <name val="Arial"/>
        <family val="2"/>
        <scheme val="none"/>
      </font>
      <alignment horizontal="center" vertical="bottom" textRotation="0" wrapText="0" indent="0" justifyLastLine="0" shrinkToFit="0" readingOrder="0"/>
    </dxf>
    <dxf>
      <font>
        <b val="0"/>
        <i val="0"/>
        <strike val="0"/>
        <condense val="0"/>
        <extend val="0"/>
        <outline val="0"/>
        <shadow val="0"/>
        <u val="none"/>
        <vertAlign val="baseline"/>
        <sz val="9"/>
        <color theme="1"/>
        <name val="Arial"/>
        <family val="2"/>
        <scheme val="none"/>
      </font>
      <alignment horizontal="left" vertical="bottom" textRotation="0" wrapText="0" indent="0" justifyLastLine="0" shrinkToFit="0" readingOrder="0"/>
    </dxf>
    <dxf>
      <font>
        <b val="0"/>
        <i val="0"/>
        <strike val="0"/>
        <condense val="0"/>
        <extend val="0"/>
        <outline val="0"/>
        <shadow val="0"/>
        <u val="none"/>
        <vertAlign val="baseline"/>
        <sz val="9"/>
        <color theme="1"/>
        <name val="Arial"/>
        <family val="2"/>
        <scheme val="none"/>
      </font>
      <alignment horizontal="center" vertical="bottom" textRotation="0" wrapText="0" indent="0" justifyLastLine="0" shrinkToFit="0" readingOrder="0"/>
      <border diagonalUp="0" diagonalDown="0">
        <left/>
        <right style="thin">
          <color indexed="64"/>
        </right>
        <top/>
        <bottom/>
        <vertical/>
        <horizontal/>
      </border>
    </dxf>
    <dxf>
      <font>
        <b val="0"/>
        <i val="0"/>
        <strike val="0"/>
        <condense val="0"/>
        <extend val="0"/>
        <outline val="0"/>
        <shadow val="0"/>
        <u val="none"/>
        <vertAlign val="baseline"/>
        <sz val="9"/>
        <color theme="1"/>
        <name val="Arial"/>
        <family val="2"/>
        <scheme val="none"/>
      </font>
      <alignment horizontal="center" vertical="bottom" textRotation="0" wrapText="0" indent="0" justifyLastLine="0" shrinkToFit="0" readingOrder="0"/>
      <border diagonalUp="0" diagonalDown="0">
        <left style="thin">
          <color indexed="64"/>
        </left>
        <right/>
        <top/>
        <bottom/>
        <vertical/>
        <horizontal/>
      </border>
    </dxf>
    <dxf>
      <font>
        <b val="0"/>
        <i val="0"/>
        <strike val="0"/>
        <condense val="0"/>
        <extend val="0"/>
        <outline val="0"/>
        <shadow val="0"/>
        <u val="none"/>
        <vertAlign val="baseline"/>
        <sz val="9"/>
        <color theme="1"/>
        <name val="Arial"/>
        <family val="2"/>
        <scheme val="none"/>
      </font>
      <alignment horizontal="center" vertical="bottom" textRotation="0" wrapText="0" indent="0" justifyLastLine="0" shrinkToFit="0" readingOrder="0"/>
      <border diagonalUp="0" diagonalDown="0">
        <left/>
        <right style="thin">
          <color indexed="64"/>
        </right>
        <top/>
        <bottom/>
        <vertical/>
        <horizontal/>
      </border>
    </dxf>
    <dxf>
      <border outline="0">
        <left style="thin">
          <color indexed="64"/>
        </left>
        <right style="thin">
          <color indexed="64"/>
        </right>
      </border>
    </dxf>
    <dxf>
      <border outline="0">
        <bottom style="thin">
          <color indexed="64"/>
        </bottom>
      </border>
    </dxf>
    <dxf>
      <font>
        <b val="0"/>
        <i val="0"/>
        <strike val="0"/>
        <condense val="0"/>
        <extend val="0"/>
        <outline val="0"/>
        <shadow val="0"/>
        <u val="none"/>
        <vertAlign val="baseline"/>
        <sz val="9"/>
        <color auto="1"/>
        <name val="Arial"/>
        <family val="2"/>
        <scheme val="none"/>
      </font>
      <alignment horizontal="center" vertical="center" textRotation="0" wrapText="0" indent="0" justifyLastLine="0" shrinkToFit="0" readingOrder="0"/>
      <border diagonalUp="0" diagonalDown="0">
        <left style="thin">
          <color indexed="64"/>
        </left>
        <right/>
        <top/>
        <bottom/>
        <vertical/>
        <horizontal/>
      </border>
    </dxf>
    <dxf>
      <font>
        <b val="0"/>
        <i val="0"/>
        <strike val="0"/>
        <condense val="0"/>
        <extend val="0"/>
        <outline val="0"/>
        <shadow val="0"/>
        <u val="none"/>
        <vertAlign val="baseline"/>
        <sz val="9"/>
        <color theme="1"/>
        <name val="Arial"/>
        <family val="2"/>
        <scheme val="none"/>
      </font>
      <alignment horizontal="center" vertical="bottom" textRotation="0" wrapText="0" indent="0" justifyLastLine="0" shrinkToFit="0" readingOrder="0"/>
      <border diagonalUp="0" diagonalDown="0">
        <left style="thin">
          <color indexed="64"/>
        </left>
        <right style="thin">
          <color indexed="64"/>
        </right>
        <top/>
        <bottom/>
        <vertical/>
        <horizontal/>
      </border>
    </dxf>
    <dxf>
      <font>
        <b val="0"/>
        <i val="0"/>
        <strike val="0"/>
        <condense val="0"/>
        <extend val="0"/>
        <outline val="0"/>
        <shadow val="0"/>
        <u val="none"/>
        <vertAlign val="baseline"/>
        <sz val="9"/>
        <color theme="1"/>
        <name val="Arial"/>
        <family val="2"/>
        <scheme val="none"/>
      </font>
      <alignment horizontal="center" vertical="bottom" textRotation="0" wrapText="0" indent="0" justifyLastLine="0" shrinkToFit="0" readingOrder="0"/>
      <border diagonalUp="0" diagonalDown="0">
        <left/>
        <right style="thin">
          <color indexed="64"/>
        </right>
        <top/>
        <bottom/>
        <vertical/>
        <horizontal/>
      </border>
    </dxf>
    <dxf>
      <font>
        <b val="0"/>
        <i val="0"/>
        <strike val="0"/>
        <condense val="0"/>
        <extend val="0"/>
        <outline val="0"/>
        <shadow val="0"/>
        <u val="none"/>
        <vertAlign val="baseline"/>
        <sz val="9"/>
        <color theme="1"/>
        <name val="Arial"/>
        <family val="2"/>
        <scheme val="none"/>
      </font>
      <alignment horizontal="center" vertical="bottom" textRotation="0" wrapText="0" indent="0" justifyLastLine="0" shrinkToFit="0" readingOrder="0"/>
      <border diagonalUp="0" diagonalDown="0">
        <left style="thin">
          <color indexed="64"/>
        </left>
        <right/>
        <top/>
        <bottom/>
        <vertical/>
        <horizontal/>
      </border>
    </dxf>
    <dxf>
      <font>
        <b val="0"/>
        <i val="0"/>
        <strike val="0"/>
        <condense val="0"/>
        <extend val="0"/>
        <outline val="0"/>
        <shadow val="0"/>
        <u val="none"/>
        <vertAlign val="baseline"/>
        <sz val="9"/>
        <color theme="1"/>
        <name val="Arial"/>
        <family val="2"/>
        <scheme val="none"/>
      </font>
      <alignment horizontal="center" vertical="bottom" textRotation="0" wrapText="0" indent="0" justifyLastLine="0" shrinkToFit="0" readingOrder="0"/>
      <border diagonalUp="0" diagonalDown="0">
        <left/>
        <right style="thin">
          <color indexed="64"/>
        </right>
        <top/>
        <bottom/>
        <vertical/>
        <horizontal/>
      </border>
    </dxf>
    <dxf>
      <border outline="0">
        <left style="thin">
          <color indexed="64"/>
        </left>
        <right style="thin">
          <color indexed="64"/>
        </right>
        <bottom style="thin">
          <color indexed="64"/>
        </bottom>
      </border>
    </dxf>
    <dxf>
      <border outline="0">
        <bottom style="thin">
          <color indexed="64"/>
        </bottom>
      </border>
    </dxf>
    <dxf>
      <font>
        <b val="0"/>
        <i val="0"/>
        <strike val="0"/>
        <condense val="0"/>
        <extend val="0"/>
        <outline val="0"/>
        <shadow val="0"/>
        <u val="none"/>
        <vertAlign val="baseline"/>
        <sz val="9"/>
        <color theme="1"/>
        <name val="Arial"/>
        <family val="2"/>
        <scheme val="none"/>
      </font>
      <alignment horizontal="general" vertical="center" textRotation="0" wrapText="0" indent="0" justifyLastLine="0" shrinkToFit="0" readingOrder="0"/>
    </dxf>
    <dxf>
      <font>
        <b val="0"/>
        <i val="0"/>
        <strike val="0"/>
        <condense val="0"/>
        <extend val="0"/>
        <outline val="0"/>
        <shadow val="0"/>
        <u val="none"/>
        <vertAlign val="baseline"/>
        <sz val="9"/>
        <color theme="1"/>
        <name val="Arial"/>
        <family val="2"/>
        <scheme val="none"/>
      </font>
      <alignment horizontal="general" vertical="center" textRotation="0" wrapText="0" indent="0" justifyLastLine="0" shrinkToFit="0" readingOrder="0"/>
    </dxf>
    <dxf>
      <font>
        <b val="0"/>
        <i val="0"/>
        <strike val="0"/>
        <condense val="0"/>
        <extend val="0"/>
        <outline val="0"/>
        <shadow val="0"/>
        <u val="none"/>
        <vertAlign val="baseline"/>
        <sz val="9"/>
        <color theme="1"/>
        <name val="Arial"/>
        <family val="2"/>
        <scheme val="none"/>
      </font>
      <alignment horizontal="center" vertical="center" textRotation="0" wrapText="0" indent="0" justifyLastLine="0" shrinkToFit="0" readingOrder="0"/>
    </dxf>
    <dxf>
      <font>
        <b val="0"/>
        <i val="0"/>
        <strike val="0"/>
        <condense val="0"/>
        <extend val="0"/>
        <outline val="0"/>
        <shadow val="0"/>
        <u val="none"/>
        <vertAlign val="baseline"/>
        <sz val="9"/>
        <color theme="1"/>
        <name val="Arial"/>
        <family val="2"/>
        <scheme val="none"/>
      </font>
      <alignment horizontal="general" vertical="center" textRotation="0" wrapText="0" indent="0" justifyLastLine="0" shrinkToFit="0" readingOrder="0"/>
    </dxf>
    <dxf>
      <font>
        <b val="0"/>
        <i val="0"/>
        <strike val="0"/>
        <condense val="0"/>
        <extend val="0"/>
        <outline val="0"/>
        <shadow val="0"/>
        <u val="none"/>
        <vertAlign val="baseline"/>
        <sz val="9"/>
        <color theme="1"/>
        <name val="Arial"/>
        <family val="2"/>
        <scheme val="none"/>
      </font>
    </dxf>
    <dxf>
      <font>
        <b val="0"/>
        <i val="0"/>
        <strike val="0"/>
        <condense val="0"/>
        <extend val="0"/>
        <outline val="0"/>
        <shadow val="0"/>
        <u val="none"/>
        <vertAlign val="baseline"/>
        <sz val="9"/>
        <color theme="1"/>
        <name val="Arial"/>
        <family val="2"/>
        <scheme val="none"/>
      </font>
      <alignment horizontal="center" vertical="bottom" textRotation="0" wrapText="0" indent="0" justifyLastLine="0" shrinkToFit="0" readingOrder="0"/>
    </dxf>
    <dxf>
      <font>
        <b val="0"/>
        <i val="0"/>
        <strike val="0"/>
        <condense val="0"/>
        <extend val="0"/>
        <outline val="0"/>
        <shadow val="0"/>
        <u val="none"/>
        <vertAlign val="baseline"/>
        <sz val="9"/>
        <color theme="1"/>
        <name val="Arial"/>
        <family val="2"/>
        <scheme val="none"/>
      </font>
      <alignment horizontal="left" vertical="bottom" textRotation="0" wrapText="0" indent="0" justifyLastLine="0" shrinkToFit="0" readingOrder="0"/>
    </dxf>
    <dxf>
      <border outline="0">
        <left style="thin">
          <color indexed="64"/>
        </left>
        <right style="thin">
          <color indexed="64"/>
        </right>
        <top style="thin">
          <color auto="1"/>
        </top>
        <bottom style="thin">
          <color indexed="64"/>
        </bottom>
      </border>
    </dxf>
    <dxf>
      <font>
        <b val="0"/>
        <i val="0"/>
        <strike val="0"/>
        <condense val="0"/>
        <extend val="0"/>
        <outline val="0"/>
        <shadow val="0"/>
        <u val="none"/>
        <vertAlign val="baseline"/>
        <sz val="9"/>
        <color theme="1"/>
        <name val="Arial"/>
        <family val="2"/>
        <scheme val="none"/>
      </font>
      <alignment horizontal="general" vertical="center" textRotation="0" wrapText="0" indent="0" justifyLastLine="0" shrinkToFit="0" readingOrder="0"/>
    </dxf>
    <dxf>
      <border outline="0">
        <bottom style="thin">
          <color indexed="64"/>
        </bottom>
      </border>
    </dxf>
    <dxf>
      <font>
        <b val="0"/>
        <i val="0"/>
        <strike val="0"/>
        <condense val="0"/>
        <extend val="0"/>
        <outline val="0"/>
        <shadow val="0"/>
        <u val="none"/>
        <vertAlign val="baseline"/>
        <sz val="9"/>
        <color auto="1"/>
        <name val="Arial"/>
        <family val="2"/>
        <scheme val="none"/>
      </font>
      <alignment horizontal="center" vertical="center" textRotation="0" wrapText="0" indent="0" justifyLastLine="0" shrinkToFit="0" readingOrder="0"/>
      <border diagonalUp="0" diagonalDown="0">
        <left style="thin">
          <color indexed="64"/>
        </left>
        <right style="thin">
          <color indexed="64"/>
        </right>
        <top/>
        <bottom/>
        <vertical/>
        <horizontal/>
      </border>
    </dxf>
    <dxf>
      <font>
        <b val="0"/>
        <i val="0"/>
        <strike val="0"/>
        <condense val="0"/>
        <extend val="0"/>
        <outline val="0"/>
        <shadow val="0"/>
        <u val="none"/>
        <vertAlign val="baseline"/>
        <sz val="9"/>
        <color auto="1"/>
        <name val="Arial"/>
        <family val="2"/>
        <scheme val="none"/>
      </font>
      <alignment horizontal="center" vertical="bottom" textRotation="0" wrapText="0" indent="0" justifyLastLine="0" shrinkToFit="0" readingOrder="0"/>
      <border diagonalUp="0" diagonalDown="0">
        <left style="thin">
          <color indexed="64"/>
        </left>
        <right style="thin">
          <color indexed="64"/>
        </right>
        <top/>
        <bottom/>
        <vertical/>
        <horizontal/>
      </border>
    </dxf>
    <dxf>
      <font>
        <b val="0"/>
        <i val="0"/>
        <strike val="0"/>
        <condense val="0"/>
        <extend val="0"/>
        <outline val="0"/>
        <shadow val="0"/>
        <u val="none"/>
        <vertAlign val="baseline"/>
        <sz val="9"/>
        <color theme="1"/>
        <name val="Arial"/>
        <family val="2"/>
        <scheme val="none"/>
      </font>
      <alignment horizontal="center" vertical="bottom" textRotation="0" wrapText="0" indent="0" justifyLastLine="0" shrinkToFit="0" readingOrder="0"/>
    </dxf>
    <dxf>
      <border outline="0">
        <left style="thin">
          <color indexed="64"/>
        </left>
        <right style="thin">
          <color indexed="64"/>
        </right>
        <top style="thin">
          <color auto="1"/>
        </top>
      </border>
    </dxf>
    <dxf>
      <border outline="0">
        <bottom style="thin">
          <color indexed="64"/>
        </bottom>
      </border>
    </dxf>
    <dxf>
      <font>
        <b val="0"/>
        <i val="0"/>
        <strike val="0"/>
        <condense val="0"/>
        <extend val="0"/>
        <outline val="0"/>
        <shadow val="0"/>
        <u val="none"/>
        <vertAlign val="baseline"/>
        <sz val="9"/>
        <color auto="1"/>
        <name val="Arial"/>
        <family val="2"/>
        <scheme val="none"/>
      </font>
      <alignment horizontal="center" vertical="center" textRotation="0" wrapText="0" indent="0" justifyLastLine="0" shrinkToFit="0" readingOrder="0"/>
      <border diagonalUp="0" diagonalDown="0">
        <left style="thin">
          <color indexed="64"/>
        </left>
        <right/>
        <top/>
        <bottom/>
        <vertical/>
        <horizontal/>
      </border>
    </dxf>
    <dxf>
      <font>
        <b val="0"/>
        <i val="0"/>
        <strike val="0"/>
        <condense val="0"/>
        <extend val="0"/>
        <outline val="0"/>
        <shadow val="0"/>
        <u val="none"/>
        <vertAlign val="baseline"/>
        <sz val="9"/>
        <color auto="1"/>
        <name val="Arial"/>
        <family val="2"/>
        <scheme val="none"/>
      </font>
      <alignment horizontal="center" vertical="center" textRotation="0" wrapText="0" indent="0" justifyLastLine="0" shrinkToFit="0" readingOrder="0"/>
      <border diagonalUp="0" diagonalDown="0">
        <left style="thin">
          <color indexed="64"/>
        </left>
        <right style="thin">
          <color indexed="64"/>
        </right>
        <top/>
        <bottom/>
        <vertical/>
        <horizontal/>
      </border>
    </dxf>
    <dxf>
      <font>
        <b val="0"/>
        <i val="0"/>
        <strike val="0"/>
        <condense val="0"/>
        <extend val="0"/>
        <outline val="0"/>
        <shadow val="0"/>
        <u val="none"/>
        <vertAlign val="baseline"/>
        <sz val="9"/>
        <color auto="1"/>
        <name val="Arial"/>
        <family val="2"/>
        <scheme val="none"/>
      </font>
      <alignment horizontal="center" vertical="bottom" textRotation="0" wrapText="0" indent="0" justifyLastLine="0" shrinkToFit="0" readingOrder="0"/>
      <border diagonalUp="0" diagonalDown="0">
        <left style="thin">
          <color indexed="64"/>
        </left>
        <right style="thin">
          <color indexed="64"/>
        </right>
        <top/>
        <bottom/>
        <vertical/>
        <horizontal/>
      </border>
    </dxf>
    <dxf>
      <font>
        <b val="0"/>
        <i val="0"/>
        <strike val="0"/>
        <condense val="0"/>
        <extend val="0"/>
        <outline val="0"/>
        <shadow val="0"/>
        <u val="none"/>
        <vertAlign val="baseline"/>
        <sz val="9"/>
        <color theme="1"/>
        <name val="Arial"/>
        <family val="2"/>
        <scheme val="none"/>
      </font>
      <alignment horizontal="center" vertical="bottom" textRotation="0" wrapText="0" indent="0" justifyLastLine="0" shrinkToFit="0" readingOrder="0"/>
    </dxf>
    <dxf>
      <border outline="0">
        <left style="thin">
          <color indexed="64"/>
        </left>
        <right style="thin">
          <color indexed="64"/>
        </right>
        <top style="thin">
          <color auto="1"/>
        </top>
        <bottom style="thin">
          <color indexed="64"/>
        </bottom>
      </border>
    </dxf>
    <dxf>
      <border outline="0">
        <bottom style="thin">
          <color indexed="64"/>
        </bottom>
      </border>
    </dxf>
    <dxf>
      <font>
        <b val="0"/>
        <i val="0"/>
        <strike val="0"/>
        <condense val="0"/>
        <extend val="0"/>
        <outline val="0"/>
        <shadow val="0"/>
        <u val="none"/>
        <vertAlign val="baseline"/>
        <sz val="9"/>
        <color theme="1"/>
        <name val="Arial"/>
        <family val="2"/>
        <scheme val="none"/>
      </font>
      <alignment horizontal="center" vertical="bottom" textRotation="0" wrapText="0" indent="0" justifyLastLine="0" shrinkToFit="0" readingOrder="0"/>
      <border diagonalUp="0" diagonalDown="0">
        <left/>
        <right style="thin">
          <color indexed="64"/>
        </right>
        <top/>
        <bottom/>
        <vertical/>
        <horizontal/>
      </border>
    </dxf>
    <dxf>
      <font>
        <b val="0"/>
        <i val="0"/>
        <strike val="0"/>
        <condense val="0"/>
        <extend val="0"/>
        <outline val="0"/>
        <shadow val="0"/>
        <u val="none"/>
        <vertAlign val="baseline"/>
        <sz val="9"/>
        <color theme="1"/>
        <name val="Arial"/>
        <family val="2"/>
        <scheme val="none"/>
      </font>
      <alignment horizontal="center" vertical="bottom" textRotation="0" wrapText="0" indent="0" justifyLastLine="0" shrinkToFit="0" readingOrder="0"/>
      <border diagonalUp="0" diagonalDown="0">
        <left style="thin">
          <color indexed="64"/>
        </left>
        <right/>
        <top/>
        <bottom/>
        <vertical/>
        <horizontal/>
      </border>
    </dxf>
    <dxf>
      <font>
        <b val="0"/>
        <i val="0"/>
        <strike val="0"/>
        <condense val="0"/>
        <extend val="0"/>
        <outline val="0"/>
        <shadow val="0"/>
        <u val="none"/>
        <vertAlign val="baseline"/>
        <sz val="9"/>
        <color theme="1"/>
        <name val="Arial"/>
        <family val="2"/>
        <scheme val="none"/>
      </font>
      <alignment horizontal="left" vertical="bottom" textRotation="0" wrapText="0" indent="0" justifyLastLine="0" shrinkToFit="0" readingOrder="0"/>
    </dxf>
    <dxf>
      <font>
        <b val="0"/>
        <i val="0"/>
        <strike val="0"/>
        <condense val="0"/>
        <extend val="0"/>
        <outline val="0"/>
        <shadow val="0"/>
        <u val="none"/>
        <vertAlign val="baseline"/>
        <sz val="9"/>
        <color theme="1"/>
        <name val="Arial"/>
        <family val="2"/>
        <scheme val="none"/>
      </font>
    </dxf>
    <dxf>
      <font>
        <b val="0"/>
        <i val="0"/>
        <strike val="0"/>
        <condense val="0"/>
        <extend val="0"/>
        <outline val="0"/>
        <shadow val="0"/>
        <u val="none"/>
        <vertAlign val="baseline"/>
        <sz val="9"/>
        <color theme="1"/>
        <name val="Arial"/>
        <family val="2"/>
        <scheme val="none"/>
      </font>
      <alignment horizontal="center" vertical="bottom" textRotation="0" wrapText="0" indent="0" justifyLastLine="0" shrinkToFit="0" readingOrder="0"/>
    </dxf>
    <dxf>
      <font>
        <b val="0"/>
        <i val="0"/>
        <strike val="0"/>
        <condense val="0"/>
        <extend val="0"/>
        <outline val="0"/>
        <shadow val="0"/>
        <u val="none"/>
        <vertAlign val="baseline"/>
        <sz val="9"/>
        <color theme="1"/>
        <name val="Arial"/>
        <family val="2"/>
        <scheme val="none"/>
      </font>
      <alignment horizontal="left" vertical="bottom" textRotation="0" wrapText="0" indent="0" justifyLastLine="0" shrinkToFit="0" readingOrder="0"/>
    </dxf>
    <dxf>
      <font>
        <b val="0"/>
        <i val="0"/>
        <strike val="0"/>
        <condense val="0"/>
        <extend val="0"/>
        <outline val="0"/>
        <shadow val="0"/>
        <u val="none"/>
        <vertAlign val="baseline"/>
        <sz val="9"/>
        <color theme="1"/>
        <name val="Arial"/>
        <family val="2"/>
        <scheme val="none"/>
      </font>
      <alignment horizontal="center" vertical="bottom" textRotation="0" wrapText="0" indent="0" justifyLastLine="0" shrinkToFit="0" readingOrder="0"/>
      <border diagonalUp="0" diagonalDown="0">
        <left/>
        <right style="thin">
          <color indexed="64"/>
        </right>
        <top/>
        <bottom/>
        <vertical/>
        <horizontal/>
      </border>
    </dxf>
    <dxf>
      <font>
        <b val="0"/>
        <i val="0"/>
        <strike val="0"/>
        <condense val="0"/>
        <extend val="0"/>
        <outline val="0"/>
        <shadow val="0"/>
        <u val="none"/>
        <vertAlign val="baseline"/>
        <sz val="9"/>
        <color theme="1"/>
        <name val="Arial"/>
        <family val="2"/>
        <scheme val="none"/>
      </font>
      <alignment horizontal="center" vertical="bottom" textRotation="0" wrapText="0" indent="0" justifyLastLine="0" shrinkToFit="0" readingOrder="0"/>
      <border diagonalUp="0" diagonalDown="0">
        <left style="thin">
          <color indexed="64"/>
        </left>
        <right/>
        <top/>
        <bottom/>
        <vertical/>
        <horizontal/>
      </border>
    </dxf>
    <dxf>
      <font>
        <b val="0"/>
        <i val="0"/>
        <strike val="0"/>
        <condense val="0"/>
        <extend val="0"/>
        <outline val="0"/>
        <shadow val="0"/>
        <u val="none"/>
        <vertAlign val="baseline"/>
        <sz val="9"/>
        <color theme="1"/>
        <name val="Arial"/>
        <family val="2"/>
        <scheme val="none"/>
      </font>
      <alignment horizontal="center" vertical="bottom" textRotation="0" wrapText="0" indent="0" justifyLastLine="0" shrinkToFit="0" readingOrder="0"/>
      <border diagonalUp="0" diagonalDown="0">
        <left/>
        <right style="thin">
          <color indexed="64"/>
        </right>
        <top/>
        <bottom/>
        <vertical/>
        <horizontal/>
      </border>
    </dxf>
    <dxf>
      <border outline="0">
        <left style="thin">
          <color indexed="64"/>
        </left>
        <right style="thin">
          <color indexed="64"/>
        </right>
        <bottom style="thin">
          <color indexed="64"/>
        </bottom>
      </border>
    </dxf>
    <dxf>
      <border outline="0">
        <bottom style="thin">
          <color indexed="64"/>
        </bottom>
      </border>
    </dxf>
    <dxf>
      <font>
        <b val="0"/>
        <i val="0"/>
        <strike val="0"/>
        <condense val="0"/>
        <extend val="0"/>
        <outline val="0"/>
        <shadow val="0"/>
        <u val="none"/>
        <vertAlign val="baseline"/>
        <sz val="9"/>
        <color auto="1"/>
        <name val="Arial"/>
        <family val="2"/>
        <scheme val="none"/>
      </font>
      <fill>
        <patternFill patternType="none">
          <fgColor indexed="64"/>
          <bgColor indexed="65"/>
        </patternFill>
      </fill>
      <alignment horizontal="center" vertical="center" textRotation="0" wrapText="0" indent="0" justifyLastLine="0" shrinkToFit="0" readingOrder="0"/>
      <border diagonalUp="0" diagonalDown="0">
        <left style="thin">
          <color indexed="64"/>
        </left>
        <right/>
        <top/>
        <bottom/>
        <vertical/>
        <horizontal/>
      </border>
    </dxf>
    <dxf>
      <font>
        <b val="0"/>
        <i val="0"/>
        <strike val="0"/>
        <condense val="0"/>
        <extend val="0"/>
        <outline val="0"/>
        <shadow val="0"/>
        <u val="none"/>
        <vertAlign val="baseline"/>
        <sz val="9"/>
        <color theme="1"/>
        <name val="Arial"/>
        <family val="2"/>
        <scheme val="none"/>
      </font>
      <alignment horizontal="center" vertical="bottom" textRotation="0" wrapText="0" indent="0" justifyLastLine="0" shrinkToFit="0" readingOrder="0"/>
      <border diagonalUp="0" diagonalDown="0">
        <left style="thin">
          <color indexed="64"/>
        </left>
        <right style="thin">
          <color indexed="64"/>
        </right>
        <top/>
        <bottom/>
        <vertical/>
        <horizontal/>
      </border>
    </dxf>
    <dxf>
      <font>
        <b val="0"/>
        <i val="0"/>
        <strike val="0"/>
        <condense val="0"/>
        <extend val="0"/>
        <outline val="0"/>
        <shadow val="0"/>
        <u val="none"/>
        <vertAlign val="baseline"/>
        <sz val="9"/>
        <color theme="1"/>
        <name val="Arial"/>
        <family val="2"/>
        <scheme val="none"/>
      </font>
    </dxf>
    <dxf>
      <font>
        <b val="0"/>
        <i val="0"/>
        <strike val="0"/>
        <condense val="0"/>
        <extend val="0"/>
        <outline val="0"/>
        <shadow val="0"/>
        <u val="none"/>
        <vertAlign val="baseline"/>
        <sz val="9"/>
        <color theme="1"/>
        <name val="Arial"/>
        <family val="2"/>
        <scheme val="none"/>
      </font>
      <alignment horizontal="center" vertical="bottom" textRotation="0" wrapText="0" indent="0" justifyLastLine="0" shrinkToFit="0" readingOrder="0"/>
    </dxf>
    <dxf>
      <font>
        <b val="0"/>
        <i val="0"/>
        <strike val="0"/>
        <condense val="0"/>
        <extend val="0"/>
        <outline val="0"/>
        <shadow val="0"/>
        <u val="none"/>
        <vertAlign val="baseline"/>
        <sz val="9"/>
        <color theme="1"/>
        <name val="Arial"/>
        <family val="2"/>
        <scheme val="none"/>
      </font>
      <alignment horizontal="left" vertical="bottom" textRotation="0" wrapText="0" indent="0" justifyLastLine="0" shrinkToFit="0" readingOrder="0"/>
    </dxf>
    <dxf>
      <font>
        <b val="0"/>
        <i val="0"/>
        <strike val="0"/>
        <condense val="0"/>
        <extend val="0"/>
        <outline val="0"/>
        <shadow val="0"/>
        <u val="none"/>
        <vertAlign val="baseline"/>
        <sz val="9"/>
        <color theme="1"/>
        <name val="Arial"/>
        <family val="2"/>
        <scheme val="none"/>
      </font>
      <alignment horizontal="center" vertical="bottom" textRotation="0" wrapText="0" indent="0" justifyLastLine="0" shrinkToFit="0" readingOrder="0"/>
      <border diagonalUp="0" diagonalDown="0">
        <left/>
        <right style="thin">
          <color indexed="64"/>
        </right>
        <top/>
        <bottom/>
        <vertical/>
        <horizontal/>
      </border>
    </dxf>
    <dxf>
      <font>
        <b val="0"/>
        <i val="0"/>
        <strike val="0"/>
        <condense val="0"/>
        <extend val="0"/>
        <outline val="0"/>
        <shadow val="0"/>
        <u val="none"/>
        <vertAlign val="baseline"/>
        <sz val="9"/>
        <color theme="1"/>
        <name val="Arial"/>
        <family val="2"/>
        <scheme val="none"/>
      </font>
      <alignment horizontal="center" vertical="bottom" textRotation="0" wrapText="0" indent="0" justifyLastLine="0" shrinkToFit="0" readingOrder="0"/>
      <border diagonalUp="0" diagonalDown="0">
        <left style="thin">
          <color indexed="64"/>
        </left>
        <right/>
        <top/>
        <bottom/>
        <vertical/>
        <horizontal/>
      </border>
    </dxf>
    <dxf>
      <font>
        <b val="0"/>
        <i val="0"/>
        <strike val="0"/>
        <condense val="0"/>
        <extend val="0"/>
        <outline val="0"/>
        <shadow val="0"/>
        <u val="none"/>
        <vertAlign val="baseline"/>
        <sz val="9"/>
        <color theme="1"/>
        <name val="Arial"/>
        <family val="2"/>
        <scheme val="none"/>
      </font>
      <alignment horizontal="center" vertical="bottom" textRotation="0" wrapText="0" indent="0" justifyLastLine="0" shrinkToFit="0" readingOrder="0"/>
      <border diagonalUp="0" diagonalDown="0">
        <left/>
        <right style="thin">
          <color indexed="64"/>
        </right>
        <top/>
        <bottom/>
        <vertical/>
        <horizontal/>
      </border>
    </dxf>
    <dxf>
      <border outline="0">
        <left style="thin">
          <color indexed="64"/>
        </left>
        <right style="thin">
          <color indexed="64"/>
        </right>
        <bottom style="thin">
          <color indexed="64"/>
        </bottom>
      </border>
    </dxf>
    <dxf>
      <border outline="0">
        <bottom style="thin">
          <color indexed="64"/>
        </bottom>
      </border>
    </dxf>
    <dxf>
      <font>
        <b val="0"/>
        <i val="0"/>
        <strike val="0"/>
        <condense val="0"/>
        <extend val="0"/>
        <outline val="0"/>
        <shadow val="0"/>
        <u val="none"/>
        <vertAlign val="baseline"/>
        <sz val="9"/>
        <color theme="1"/>
        <name val="Arial"/>
        <family val="2"/>
        <scheme val="none"/>
      </font>
      <alignment horizontal="general" vertical="center" textRotation="0" wrapText="0" indent="0" justifyLastLine="0" shrinkToFit="0" readingOrder="0"/>
    </dxf>
    <dxf>
      <font>
        <b val="0"/>
        <i val="0"/>
        <strike val="0"/>
        <condense val="0"/>
        <extend val="0"/>
        <outline val="0"/>
        <shadow val="0"/>
        <u val="none"/>
        <vertAlign val="baseline"/>
        <sz val="9"/>
        <color theme="1"/>
        <name val="Arial"/>
        <family val="2"/>
        <scheme val="none"/>
      </font>
      <alignment horizontal="general" vertical="center" textRotation="0" wrapText="0" indent="0" justifyLastLine="0" shrinkToFit="0" readingOrder="0"/>
    </dxf>
    <dxf>
      <font>
        <b val="0"/>
        <i val="0"/>
        <strike val="0"/>
        <condense val="0"/>
        <extend val="0"/>
        <outline val="0"/>
        <shadow val="0"/>
        <u val="none"/>
        <vertAlign val="baseline"/>
        <sz val="9"/>
        <color theme="1"/>
        <name val="Arial"/>
        <family val="2"/>
        <scheme val="none"/>
      </font>
      <alignment horizontal="center" vertical="center" textRotation="0" wrapText="0" indent="0" justifyLastLine="0" shrinkToFit="0" readingOrder="0"/>
    </dxf>
    <dxf>
      <font>
        <b val="0"/>
        <i val="0"/>
        <strike val="0"/>
        <condense val="0"/>
        <extend val="0"/>
        <outline val="0"/>
        <shadow val="0"/>
        <u val="none"/>
        <vertAlign val="baseline"/>
        <sz val="9"/>
        <color theme="1"/>
        <name val="Arial"/>
        <family val="2"/>
        <scheme val="none"/>
      </font>
      <alignment horizontal="general" vertical="center" textRotation="0" wrapText="0" indent="0" justifyLastLine="0" shrinkToFit="0" readingOrder="0"/>
    </dxf>
    <dxf>
      <font>
        <b val="0"/>
        <i val="0"/>
        <strike val="0"/>
        <condense val="0"/>
        <extend val="0"/>
        <outline val="0"/>
        <shadow val="0"/>
        <u val="none"/>
        <vertAlign val="baseline"/>
        <sz val="9"/>
        <color theme="1"/>
        <name val="Arial"/>
        <family val="2"/>
        <scheme val="none"/>
      </font>
      <alignment horizontal="left" vertical="bottom" textRotation="0" wrapText="0" indent="0" justifyLastLine="0" shrinkToFit="0" readingOrder="0"/>
    </dxf>
    <dxf>
      <font>
        <b val="0"/>
        <i val="0"/>
        <strike val="0"/>
        <condense val="0"/>
        <extend val="0"/>
        <outline val="0"/>
        <shadow val="0"/>
        <u val="none"/>
        <vertAlign val="baseline"/>
        <sz val="9"/>
        <color theme="1"/>
        <name val="Arial"/>
        <family val="2"/>
        <scheme val="none"/>
      </font>
    </dxf>
    <dxf>
      <font>
        <b val="0"/>
        <i val="0"/>
        <strike val="0"/>
        <condense val="0"/>
        <extend val="0"/>
        <outline val="0"/>
        <shadow val="0"/>
        <u val="none"/>
        <vertAlign val="baseline"/>
        <sz val="9"/>
        <color theme="1"/>
        <name val="Arial"/>
        <family val="2"/>
        <scheme val="none"/>
      </font>
      <alignment horizontal="center" vertical="bottom" textRotation="0" wrapText="0" indent="0" justifyLastLine="0" shrinkToFit="0" readingOrder="0"/>
    </dxf>
    <dxf>
      <font>
        <b val="0"/>
        <i val="0"/>
        <strike val="0"/>
        <condense val="0"/>
        <extend val="0"/>
        <outline val="0"/>
        <shadow val="0"/>
        <u val="none"/>
        <vertAlign val="baseline"/>
        <sz val="9"/>
        <color theme="1"/>
        <name val="Arial"/>
        <family val="2"/>
        <scheme val="none"/>
      </font>
      <alignment horizontal="left" vertical="bottom" textRotation="0" wrapText="0" indent="0" justifyLastLine="0" shrinkToFit="0" readingOrder="0"/>
    </dxf>
    <dxf>
      <border outline="0">
        <left style="thin">
          <color indexed="64"/>
        </left>
        <right style="thin">
          <color indexed="64"/>
        </right>
        <top style="thin">
          <color auto="1"/>
        </top>
        <bottom style="thin">
          <color indexed="64"/>
        </bottom>
      </border>
    </dxf>
    <dxf>
      <font>
        <b val="0"/>
        <i val="0"/>
        <strike val="0"/>
        <condense val="0"/>
        <extend val="0"/>
        <outline val="0"/>
        <shadow val="0"/>
        <u val="none"/>
        <vertAlign val="baseline"/>
        <sz val="9"/>
        <color theme="1"/>
        <name val="Arial"/>
        <family val="2"/>
        <scheme val="none"/>
      </font>
      <alignment horizontal="general" vertical="center" textRotation="0" wrapText="0" indent="0" justifyLastLine="0" shrinkToFit="0" readingOrder="0"/>
    </dxf>
    <dxf>
      <border outline="0">
        <bottom style="thin">
          <color indexed="64"/>
        </bottom>
      </border>
    </dxf>
    <dxf>
      <font>
        <b val="0"/>
        <i val="0"/>
        <strike val="0"/>
        <condense val="0"/>
        <extend val="0"/>
        <outline val="0"/>
        <shadow val="0"/>
        <u val="none"/>
        <vertAlign val="baseline"/>
        <sz val="9"/>
        <color indexed="8"/>
        <name val="Arial"/>
        <family val="2"/>
        <scheme val="none"/>
      </font>
      <alignment horizontal="center" vertical="center" textRotation="0" wrapText="0" indent="0" justifyLastLine="0" shrinkToFit="0" readingOrder="0"/>
    </dxf>
    <dxf>
      <font>
        <b val="0"/>
        <i val="0"/>
        <strike val="0"/>
        <condense val="0"/>
        <extend val="0"/>
        <outline val="0"/>
        <shadow val="0"/>
        <u val="none"/>
        <vertAlign val="baseline"/>
        <sz val="9"/>
        <color theme="1"/>
        <name val="Arial"/>
        <family val="2"/>
        <scheme val="none"/>
      </font>
    </dxf>
    <dxf>
      <font>
        <b val="0"/>
        <i val="0"/>
        <strike val="0"/>
        <condense val="0"/>
        <extend val="0"/>
        <outline val="0"/>
        <shadow val="0"/>
        <u val="none"/>
        <vertAlign val="baseline"/>
        <sz val="9"/>
        <color theme="1"/>
        <name val="Arial"/>
        <family val="2"/>
        <scheme val="none"/>
      </font>
    </dxf>
    <dxf>
      <font>
        <b val="0"/>
        <i val="0"/>
        <strike val="0"/>
        <condense val="0"/>
        <extend val="0"/>
        <outline val="0"/>
        <shadow val="0"/>
        <u val="none"/>
        <vertAlign val="baseline"/>
        <sz val="9"/>
        <color theme="1"/>
        <name val="Arial"/>
        <family val="2"/>
        <scheme val="none"/>
      </font>
    </dxf>
    <dxf>
      <font>
        <b val="0"/>
        <i val="0"/>
        <strike val="0"/>
        <condense val="0"/>
        <extend val="0"/>
        <outline val="0"/>
        <shadow val="0"/>
        <u val="none"/>
        <vertAlign val="baseline"/>
        <sz val="9"/>
        <color theme="1"/>
        <name val="Arial"/>
        <family val="2"/>
        <scheme val="none"/>
      </font>
    </dxf>
    <dxf>
      <font>
        <b val="0"/>
        <i val="0"/>
        <strike val="0"/>
        <condense val="0"/>
        <extend val="0"/>
        <outline val="0"/>
        <shadow val="0"/>
        <u val="none"/>
        <vertAlign val="baseline"/>
        <sz val="9"/>
        <color theme="1"/>
        <name val="Arial"/>
        <family val="2"/>
        <scheme val="none"/>
      </font>
      <border diagonalUp="0" diagonalDown="0">
        <left style="thin">
          <color indexed="64"/>
        </left>
        <right style="thin">
          <color indexed="64"/>
        </right>
        <top/>
        <bottom/>
        <vertical/>
        <horizontal/>
      </border>
    </dxf>
    <dxf>
      <font>
        <b val="0"/>
        <i val="0"/>
        <strike val="0"/>
        <condense val="0"/>
        <extend val="0"/>
        <outline val="0"/>
        <shadow val="0"/>
        <u val="none"/>
        <vertAlign val="baseline"/>
        <sz val="9"/>
        <color theme="1"/>
        <name val="Arial"/>
        <family val="2"/>
        <scheme val="none"/>
      </font>
      <border diagonalUp="0" diagonalDown="0">
        <left style="thin">
          <color indexed="64"/>
        </left>
        <right style="thin">
          <color indexed="64"/>
        </right>
        <vertical/>
      </border>
    </dxf>
    <dxf>
      <font>
        <b val="0"/>
        <i val="0"/>
        <strike val="0"/>
        <condense val="0"/>
        <extend val="0"/>
        <outline val="0"/>
        <shadow val="0"/>
        <u val="none"/>
        <vertAlign val="baseline"/>
        <sz val="9"/>
        <color indexed="8"/>
        <name val="Arial"/>
        <family val="2"/>
        <scheme val="none"/>
      </font>
      <alignment horizontal="center" vertical="center" textRotation="0" wrapText="0" indent="0" justifyLastLine="0" shrinkToFit="0" readingOrder="0"/>
    </dxf>
    <dxf>
      <font>
        <b val="0"/>
        <i val="0"/>
        <strike val="0"/>
        <condense val="0"/>
        <extend val="0"/>
        <outline val="0"/>
        <shadow val="0"/>
        <u val="none"/>
        <vertAlign val="baseline"/>
        <sz val="9"/>
        <color indexed="8"/>
        <name val="Arial"/>
        <family val="2"/>
        <scheme val="none"/>
      </font>
      <alignment horizontal="left" vertical="center" textRotation="0" wrapText="0" indent="0" justifyLastLine="0" shrinkToFit="0" readingOrder="0"/>
    </dxf>
    <dxf>
      <font>
        <b val="0"/>
        <i val="0"/>
        <strike val="0"/>
        <condense val="0"/>
        <extend val="0"/>
        <outline val="0"/>
        <shadow val="0"/>
        <u val="none"/>
        <vertAlign val="baseline"/>
        <sz val="9"/>
        <color theme="1"/>
        <name val="Arial"/>
        <family val="2"/>
        <scheme val="none"/>
      </font>
      <alignment horizontal="general" vertical="bottom" textRotation="0" wrapText="0" indent="0" justifyLastLine="0" shrinkToFit="0" readingOrder="0"/>
    </dxf>
    <dxf>
      <font>
        <b val="0"/>
        <i val="0"/>
        <strike val="0"/>
        <condense val="0"/>
        <extend val="0"/>
        <outline val="0"/>
        <shadow val="0"/>
        <u val="none"/>
        <vertAlign val="baseline"/>
        <sz val="9"/>
        <color indexed="8"/>
        <name val="Arial"/>
        <family val="2"/>
        <scheme val="none"/>
      </font>
      <numFmt numFmtId="3" formatCode="#,##0"/>
      <alignment horizontal="center" vertical="center" textRotation="0" wrapText="0" indent="0" justifyLastLine="0" shrinkToFit="0" readingOrder="0"/>
    </dxf>
    <dxf>
      <font>
        <b val="0"/>
        <i val="0"/>
        <strike val="0"/>
        <condense val="0"/>
        <extend val="0"/>
        <outline val="0"/>
        <shadow val="0"/>
        <u val="none"/>
        <vertAlign val="baseline"/>
        <sz val="9"/>
        <color indexed="8"/>
        <name val="Arial"/>
        <family val="2"/>
        <scheme val="none"/>
      </font>
      <alignment horizontal="left" vertical="center" textRotation="0" wrapText="0" indent="0" justifyLastLine="0" shrinkToFit="0" readingOrder="0"/>
    </dxf>
    <dxf>
      <font>
        <b val="0"/>
        <i val="0"/>
        <strike val="0"/>
        <condense val="0"/>
        <extend val="0"/>
        <outline val="0"/>
        <shadow val="0"/>
        <u val="none"/>
        <vertAlign val="baseline"/>
        <sz val="9"/>
        <color theme="1"/>
        <name val="Arial"/>
        <family val="2"/>
        <scheme val="none"/>
      </font>
      <alignment horizontal="center" vertical="bottom" textRotation="0" wrapText="0" indent="0" justifyLastLine="0" shrinkToFit="0" readingOrder="0"/>
      <border diagonalUp="0" diagonalDown="0">
        <left/>
        <right style="thin">
          <color indexed="64"/>
        </right>
        <top/>
        <bottom/>
        <vertical/>
        <horizontal/>
      </border>
    </dxf>
    <dxf>
      <font>
        <b val="0"/>
        <i val="0"/>
        <strike val="0"/>
        <condense val="0"/>
        <extend val="0"/>
        <outline val="0"/>
        <shadow val="0"/>
        <u val="none"/>
        <vertAlign val="baseline"/>
        <sz val="9"/>
        <color indexed="8"/>
        <name val="Arial"/>
        <family val="2"/>
        <scheme val="none"/>
      </font>
      <numFmt numFmtId="3" formatCode="#,##0"/>
      <alignment horizontal="center" vertical="center" textRotation="0" wrapText="0" indent="0" justifyLastLine="0" shrinkToFit="0" readingOrder="0"/>
      <border diagonalUp="0" diagonalDown="0">
        <left style="thin">
          <color indexed="64"/>
        </left>
        <right/>
        <top/>
        <bottom/>
        <vertical/>
        <horizontal/>
      </border>
    </dxf>
    <dxf>
      <font>
        <b val="0"/>
        <i val="0"/>
        <strike val="0"/>
        <condense val="0"/>
        <extend val="0"/>
        <outline val="0"/>
        <shadow val="0"/>
        <u val="none"/>
        <vertAlign val="baseline"/>
        <sz val="9"/>
        <color theme="1"/>
        <name val="Arial"/>
        <family val="2"/>
        <scheme val="none"/>
      </font>
      <alignment horizontal="center" vertical="bottom" textRotation="0" wrapText="0" indent="0" justifyLastLine="0" shrinkToFit="0" readingOrder="0"/>
      <border diagonalUp="0" diagonalDown="0">
        <left style="thin">
          <color indexed="64"/>
        </left>
        <right style="thin">
          <color indexed="64"/>
        </right>
        <top/>
        <bottom/>
        <vertical/>
        <horizontal/>
      </border>
    </dxf>
    <dxf>
      <border outline="0">
        <top style="thin">
          <color indexed="64"/>
        </top>
      </border>
    </dxf>
    <dxf>
      <font>
        <b val="0"/>
        <i val="0"/>
        <strike val="0"/>
        <condense val="0"/>
        <extend val="0"/>
        <outline val="0"/>
        <shadow val="0"/>
        <u val="none"/>
        <vertAlign val="baseline"/>
        <sz val="9"/>
        <color theme="1"/>
        <name val="Arial"/>
        <family val="2"/>
        <scheme val="none"/>
      </font>
    </dxf>
    <dxf>
      <border outline="0">
        <bottom style="thin">
          <color indexed="64"/>
        </bottom>
      </border>
    </dxf>
    <dxf>
      <font>
        <b val="0"/>
        <i/>
        <strike val="0"/>
        <condense val="0"/>
        <extend val="0"/>
        <outline val="0"/>
        <shadow val="0"/>
        <u val="none"/>
        <vertAlign val="baseline"/>
        <sz val="9"/>
        <color rgb="FFC00000"/>
        <name val="Arial"/>
        <family val="2"/>
        <scheme val="none"/>
      </font>
      <fill>
        <patternFill patternType="none">
          <fgColor indexed="64"/>
          <bgColor indexed="65"/>
        </patternFill>
      </fill>
      <alignment horizontal="general" vertical="center" textRotation="0" wrapText="0" indent="0" justifyLastLine="0" shrinkToFit="0" readingOrder="0"/>
    </dxf>
    <dxf>
      <font>
        <b val="0"/>
        <i/>
        <strike val="0"/>
        <condense val="0"/>
        <extend val="0"/>
        <outline val="0"/>
        <shadow val="0"/>
        <u val="none"/>
        <vertAlign val="baseline"/>
        <sz val="9"/>
        <color rgb="FFC00000"/>
        <name val="Arial"/>
        <family val="2"/>
        <scheme val="none"/>
      </font>
      <fill>
        <patternFill patternType="none">
          <fgColor indexed="64"/>
          <bgColor indexed="65"/>
        </patternFill>
      </fill>
      <alignment horizontal="general" vertical="center" textRotation="0" wrapText="0" indent="0" justifyLastLine="0" shrinkToFit="0" readingOrder="0"/>
    </dxf>
    <dxf>
      <font>
        <b val="0"/>
        <i/>
        <strike val="0"/>
        <condense val="0"/>
        <extend val="0"/>
        <outline val="0"/>
        <shadow val="0"/>
        <u val="none"/>
        <vertAlign val="baseline"/>
        <sz val="9"/>
        <color rgb="FFC00000"/>
        <name val="Arial"/>
        <family val="2"/>
        <scheme val="none"/>
      </font>
      <fill>
        <patternFill patternType="none">
          <fgColor indexed="64"/>
          <bgColor indexed="65"/>
        </patternFill>
      </fill>
      <alignment horizontal="general" vertical="center" textRotation="0" wrapText="0" indent="0" justifyLastLine="0" shrinkToFit="0" readingOrder="0"/>
    </dxf>
    <dxf>
      <font>
        <b val="0"/>
        <i/>
        <strike val="0"/>
        <condense val="0"/>
        <extend val="0"/>
        <outline val="0"/>
        <shadow val="0"/>
        <u val="none"/>
        <vertAlign val="baseline"/>
        <sz val="9"/>
        <color rgb="FFC00000"/>
        <name val="Arial"/>
        <family val="2"/>
        <scheme val="none"/>
      </font>
      <fill>
        <patternFill patternType="none">
          <fgColor indexed="64"/>
          <bgColor indexed="65"/>
        </patternFill>
      </fill>
      <alignment horizontal="general" vertical="center" textRotation="0" wrapText="0" indent="0" justifyLastLine="0" shrinkToFit="0" readingOrder="0"/>
    </dxf>
    <dxf>
      <font>
        <b val="0"/>
        <i val="0"/>
        <strike val="0"/>
        <condense val="0"/>
        <extend val="0"/>
        <outline val="0"/>
        <shadow val="0"/>
        <u val="none"/>
        <vertAlign val="baseline"/>
        <sz val="9"/>
        <color indexed="8"/>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indexed="8"/>
        <name val="Arial"/>
        <family val="2"/>
        <scheme val="none"/>
      </font>
      <fill>
        <patternFill patternType="none">
          <fgColor indexed="64"/>
          <bgColor indexed="65"/>
        </patternFill>
      </fill>
      <alignment horizontal="left" vertical="center" textRotation="0" wrapText="0" indent="0" justifyLastLine="0" shrinkToFit="0" readingOrder="0"/>
    </dxf>
    <dxf>
      <font>
        <b val="0"/>
        <i val="0"/>
        <strike val="0"/>
        <condense val="0"/>
        <extend val="0"/>
        <outline val="0"/>
        <shadow val="0"/>
        <u val="none"/>
        <vertAlign val="baseline"/>
        <sz val="9"/>
        <color theme="1"/>
        <name val="Arial"/>
        <family val="2"/>
        <scheme val="none"/>
      </font>
      <fill>
        <patternFill patternType="none">
          <fgColor indexed="64"/>
          <bgColor indexed="65"/>
        </patternFill>
      </fill>
      <alignment horizontal="center" vertical="bottom" textRotation="0" wrapText="0" indent="0" justifyLastLine="0" shrinkToFit="0" readingOrder="0"/>
    </dxf>
    <dxf>
      <font>
        <b val="0"/>
        <i val="0"/>
        <strike val="0"/>
        <condense val="0"/>
        <extend val="0"/>
        <outline val="0"/>
        <shadow val="0"/>
        <u val="none"/>
        <vertAlign val="baseline"/>
        <sz val="9"/>
        <color indexed="8"/>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indexed="8"/>
        <name val="Arial"/>
        <family val="2"/>
        <scheme val="none"/>
      </font>
      <fill>
        <patternFill patternType="none">
          <fgColor indexed="64"/>
          <bgColor indexed="65"/>
        </patternFill>
      </fill>
      <alignment horizontal="left" vertical="center" textRotation="0" wrapText="0" indent="0" justifyLastLine="0" shrinkToFit="0" readingOrder="0"/>
    </dxf>
    <dxf>
      <font>
        <b val="0"/>
        <i val="0"/>
        <strike val="0"/>
        <condense val="0"/>
        <extend val="0"/>
        <outline val="0"/>
        <shadow val="0"/>
        <u val="none"/>
        <vertAlign val="baseline"/>
        <sz val="9"/>
        <color theme="1"/>
        <name val="Arial"/>
        <family val="2"/>
        <scheme val="none"/>
      </font>
      <fill>
        <patternFill patternType="none">
          <fgColor indexed="64"/>
          <bgColor indexed="65"/>
        </patternFill>
      </fill>
      <alignment horizontal="center" vertical="bottom" textRotation="0" wrapText="0" indent="0" justifyLastLine="0" shrinkToFit="0" readingOrder="0"/>
    </dxf>
    <dxf>
      <font>
        <b val="0"/>
        <i val="0"/>
        <strike val="0"/>
        <condense val="0"/>
        <extend val="0"/>
        <outline val="0"/>
        <shadow val="0"/>
        <u val="none"/>
        <vertAlign val="baseline"/>
        <sz val="9"/>
        <color indexed="8"/>
        <name val="Arial"/>
        <family val="2"/>
        <scheme val="none"/>
      </font>
      <numFmt numFmtId="3" formatCode="#,##0"/>
      <fill>
        <patternFill patternType="none">
          <fgColor indexed="64"/>
          <bgColor indexed="65"/>
        </patternFill>
      </fill>
      <alignment horizontal="center" vertical="center" textRotation="0" wrapText="0" indent="0" justifyLastLine="0" shrinkToFit="0" readingOrder="0"/>
    </dxf>
    <dxf>
      <font>
        <b val="0"/>
        <i val="0"/>
        <strike val="0"/>
        <condense val="0"/>
        <extend val="0"/>
        <outline val="0"/>
        <shadow val="0"/>
        <u val="none"/>
        <vertAlign val="baseline"/>
        <sz val="9"/>
        <color theme="1"/>
        <name val="Arial"/>
        <family val="2"/>
        <scheme val="none"/>
      </font>
      <fill>
        <patternFill patternType="none">
          <fgColor indexed="64"/>
          <bgColor indexed="65"/>
        </patternFill>
      </fill>
    </dxf>
    <dxf>
      <border outline="0">
        <left style="thin">
          <color indexed="64"/>
        </left>
        <right style="thin">
          <color indexed="64"/>
        </right>
        <bottom style="thin">
          <color indexed="64"/>
        </bottom>
      </border>
    </dxf>
    <dxf>
      <font>
        <b val="0"/>
        <i/>
        <strike val="0"/>
        <condense val="0"/>
        <extend val="0"/>
        <outline val="0"/>
        <shadow val="0"/>
        <u val="none"/>
        <vertAlign val="baseline"/>
        <sz val="9"/>
        <color rgb="FFC00000"/>
        <name val="Arial"/>
        <family val="2"/>
        <scheme val="none"/>
      </font>
      <fill>
        <patternFill patternType="none">
          <fgColor indexed="64"/>
          <bgColor indexed="65"/>
        </patternFill>
      </fill>
      <alignment horizontal="general" vertical="center" textRotation="0" wrapText="0" indent="0" justifyLastLine="0" shrinkToFit="0" readingOrder="0"/>
    </dxf>
    <dxf>
      <border outline="0">
        <bottom style="thin">
          <color indexed="64"/>
        </bottom>
      </border>
    </dxf>
    <dxf>
      <font>
        <b val="0"/>
        <i val="0"/>
        <strike val="0"/>
        <condense val="0"/>
        <extend val="0"/>
        <outline val="0"/>
        <shadow val="0"/>
        <u val="none"/>
        <vertAlign val="baseline"/>
        <sz val="9"/>
        <color auto="1"/>
        <name val="Arial"/>
        <family val="2"/>
        <scheme val="none"/>
      </font>
      <fill>
        <patternFill patternType="solid">
          <fgColor rgb="FF000000"/>
          <bgColor rgb="FFE2EFDA"/>
        </patternFill>
      </fill>
      <alignment horizontal="center" vertical="center" textRotation="0" wrapText="0" indent="0" justifyLastLine="0" shrinkToFit="0" readingOrder="0"/>
      <border diagonalUp="0" diagonalDown="0">
        <left style="thin">
          <color indexed="64"/>
        </left>
        <right/>
        <top/>
        <bottom/>
        <vertical/>
        <horizontal/>
      </border>
    </dxf>
    <dxf>
      <font>
        <b val="0"/>
        <i val="0"/>
        <strike val="0"/>
        <condense val="0"/>
        <extend val="0"/>
        <outline val="0"/>
        <shadow val="0"/>
        <u val="none"/>
        <vertAlign val="baseline"/>
        <sz val="8"/>
        <color rgb="FF00B0F0"/>
        <name val="Arial"/>
        <family val="2"/>
        <scheme val="none"/>
      </font>
      <alignment horizontal="general" vertical="center" textRotation="0" wrapText="0" indent="0" justifyLastLine="0" shrinkToFit="0" readingOrder="0"/>
    </dxf>
    <dxf>
      <border diagonalUp="0" diagonalDown="0">
        <left/>
        <right style="thin">
          <color indexed="64"/>
        </right>
        <vertical/>
      </border>
    </dxf>
    <dxf>
      <border diagonalUp="0" diagonalDown="0">
        <left style="thin">
          <color indexed="64"/>
        </left>
        <right/>
        <vertical/>
      </border>
    </dxf>
    <dxf>
      <font>
        <b val="0"/>
        <i val="0"/>
        <strike val="0"/>
        <condense val="0"/>
        <extend val="0"/>
        <outline val="0"/>
        <shadow val="0"/>
        <u val="none"/>
        <vertAlign val="baseline"/>
        <sz val="9"/>
        <color auto="1"/>
        <name val="Arial"/>
        <family val="2"/>
        <scheme val="none"/>
      </font>
      <fill>
        <patternFill patternType="none">
          <fgColor indexed="64"/>
          <bgColor auto="1"/>
        </patternFill>
      </fill>
      <alignment horizontal="center" vertical="center" textRotation="0" wrapText="0"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8"/>
        <color rgb="FF00B0F0"/>
        <name val="Arial"/>
        <family val="2"/>
        <scheme val="none"/>
      </font>
      <alignment horizontal="general" vertical="center" textRotation="0" wrapText="0" indent="0" justifyLastLine="0" shrinkToFit="0" readingOrder="0"/>
    </dxf>
    <dxf>
      <font>
        <b val="0"/>
        <i val="0"/>
        <strike val="0"/>
        <condense val="0"/>
        <extend val="0"/>
        <outline val="0"/>
        <shadow val="0"/>
        <u val="none"/>
        <vertAlign val="baseline"/>
        <sz val="8"/>
        <color rgb="FF00B0F0"/>
        <name val="Arial"/>
        <family val="2"/>
        <scheme val="none"/>
      </font>
      <alignment horizontal="general" vertical="center" textRotation="0" wrapText="0" indent="0" justifyLastLine="0" shrinkToFit="0" readingOrder="0"/>
    </dxf>
    <dxf>
      <font>
        <b val="0"/>
        <i val="0"/>
        <strike val="0"/>
        <condense val="0"/>
        <extend val="0"/>
        <outline val="0"/>
        <shadow val="0"/>
        <u val="none"/>
        <vertAlign val="baseline"/>
        <sz val="8"/>
        <color rgb="FF00B0F0"/>
        <name val="Arial"/>
        <family val="2"/>
        <scheme val="none"/>
      </font>
      <alignment horizontal="center" vertical="center" textRotation="0" wrapText="0" indent="0" justifyLastLine="0" shrinkToFit="0" readingOrder="0"/>
    </dxf>
    <dxf>
      <font>
        <b val="0"/>
        <i val="0"/>
        <strike val="0"/>
        <condense val="0"/>
        <extend val="0"/>
        <outline val="0"/>
        <shadow val="0"/>
        <u val="none"/>
        <vertAlign val="baseline"/>
        <sz val="8"/>
        <color rgb="FF00B0F0"/>
        <name val="Arial"/>
        <family val="2"/>
        <scheme val="none"/>
      </font>
      <alignment horizontal="general" vertical="center" textRotation="0" wrapText="0" indent="0" justifyLastLine="0" shrinkToFit="0" readingOrder="0"/>
    </dxf>
    <dxf>
      <font>
        <b val="0"/>
        <i val="0"/>
        <strike val="0"/>
        <condense val="0"/>
        <extend val="0"/>
        <outline val="0"/>
        <shadow val="0"/>
        <u val="none"/>
        <vertAlign val="baseline"/>
        <sz val="9"/>
        <color auto="1"/>
        <name val="Arial"/>
        <family val="2"/>
        <scheme val="none"/>
      </font>
      <fill>
        <patternFill patternType="none">
          <fgColor indexed="64"/>
          <bgColor auto="1"/>
        </patternFill>
      </fill>
      <alignment horizontal="center" vertical="center" textRotation="0" wrapText="0" indent="0" justifyLastLine="0" shrinkToFit="0" readingOrder="0"/>
      <border diagonalUp="0" diagonalDown="0" outline="0">
        <left/>
        <right style="thin">
          <color indexed="64"/>
        </right>
        <top/>
        <bottom/>
      </border>
    </dxf>
    <dxf>
      <fill>
        <patternFill patternType="none">
          <fgColor indexed="64"/>
          <bgColor auto="1"/>
        </patternFill>
      </fill>
      <border diagonalUp="0" diagonalDown="0" outline="0">
        <left style="thin">
          <color indexed="64"/>
        </left>
        <right/>
      </border>
    </dxf>
    <dxf>
      <font>
        <b val="0"/>
        <i val="0"/>
        <strike val="0"/>
        <condense val="0"/>
        <extend val="0"/>
        <outline val="0"/>
        <shadow val="0"/>
        <u val="none"/>
        <vertAlign val="baseline"/>
        <sz val="9"/>
        <color theme="1"/>
        <name val="Arial"/>
        <family val="2"/>
        <scheme val="none"/>
      </font>
      <alignment horizontal="center" vertical="bottom" textRotation="0" wrapText="0" indent="0" justifyLastLine="0" shrinkToFit="0" readingOrder="0"/>
      <border diagonalUp="0" diagonalDown="0">
        <left/>
        <right style="thin">
          <color indexed="64"/>
        </right>
        <top/>
        <bottom/>
        <vertical/>
        <horizontal/>
      </border>
    </dxf>
    <dxf>
      <border outline="0">
        <left style="thin">
          <color indexed="64"/>
        </left>
        <top style="thin">
          <color indexed="64"/>
        </top>
        <bottom style="thin">
          <color indexed="64"/>
        </bottom>
      </border>
    </dxf>
    <dxf>
      <border outline="0">
        <bottom style="thin">
          <color indexed="64"/>
        </bottom>
      </border>
    </dxf>
    <dxf>
      <font>
        <b val="0"/>
        <i val="0"/>
        <strike val="0"/>
        <condense val="0"/>
        <extend val="0"/>
        <outline val="0"/>
        <shadow val="0"/>
        <u val="none"/>
        <vertAlign val="baseline"/>
        <sz val="9"/>
        <color auto="1"/>
        <name val="Arial"/>
        <family val="2"/>
        <scheme val="none"/>
      </font>
      <fill>
        <patternFill patternType="solid">
          <fgColor rgb="FF000000"/>
          <bgColor rgb="FFE2EFDA"/>
        </patternFill>
      </fill>
      <alignment horizontal="center" vertical="bottom" textRotation="0" wrapText="0" indent="0" justifyLastLine="0" shrinkToFit="0" readingOrder="0"/>
      <border diagonalUp="0" diagonalDown="0">
        <left style="thin">
          <color rgb="FF000000"/>
        </left>
        <right style="thin">
          <color indexed="64"/>
        </right>
        <top/>
        <bottom/>
        <vertical/>
        <horizontal/>
      </border>
    </dxf>
    <dxf>
      <font>
        <b val="0"/>
        <i val="0"/>
        <strike val="0"/>
        <condense val="0"/>
        <extend val="0"/>
        <outline val="0"/>
        <shadow val="0"/>
        <u val="none"/>
        <vertAlign val="baseline"/>
        <sz val="9"/>
        <color auto="1"/>
        <name val="Arial"/>
        <family val="2"/>
        <scheme val="none"/>
      </font>
      <fill>
        <patternFill patternType="solid">
          <fgColor rgb="FF000000"/>
          <bgColor rgb="FFE2EFDA"/>
        </patternFill>
      </fill>
      <alignment horizontal="center" vertical="center" textRotation="0" wrapText="0" indent="0" justifyLastLine="0" shrinkToFit="0" readingOrder="0"/>
      <border diagonalUp="0" diagonalDown="0">
        <left style="thin">
          <color indexed="64"/>
        </left>
        <right/>
        <top/>
        <bottom/>
        <vertical/>
        <horizontal/>
      </border>
    </dxf>
    <dxf>
      <border outline="0">
        <left style="thin">
          <color indexed="64"/>
        </left>
        <right style="thin">
          <color indexed="64"/>
        </right>
        <top style="thin">
          <color auto="1"/>
        </top>
        <bottom style="thin">
          <color indexed="64"/>
        </bottom>
      </border>
    </dxf>
    <dxf>
      <border outline="0">
        <bottom style="thin">
          <color indexed="64"/>
        </bottom>
      </border>
    </dxf>
    <dxf>
      <font>
        <b val="0"/>
        <i val="0"/>
        <strike val="0"/>
        <condense val="0"/>
        <extend val="0"/>
        <outline val="0"/>
        <shadow val="0"/>
        <u val="none"/>
        <vertAlign val="baseline"/>
        <sz val="9"/>
        <color auto="1"/>
        <name val="Arial"/>
        <family val="2"/>
        <scheme val="none"/>
      </font>
      <fill>
        <patternFill patternType="solid">
          <fgColor rgb="FF000000"/>
          <bgColor rgb="FFE2EFDA"/>
        </patternFill>
      </fill>
      <alignment horizontal="general" vertical="center" textRotation="0" wrapText="0" indent="0" justifyLastLine="0" shrinkToFit="0" readingOrder="0"/>
      <border diagonalUp="0" diagonalDown="0">
        <left/>
        <right style="thin">
          <color indexed="64"/>
        </right>
        <top/>
        <bottom/>
        <vertical/>
        <horizontal/>
      </border>
    </dxf>
    <dxf>
      <font>
        <b val="0"/>
        <i val="0"/>
        <strike val="0"/>
        <condense val="0"/>
        <extend val="0"/>
        <outline val="0"/>
        <shadow val="0"/>
        <u val="none"/>
        <vertAlign val="baseline"/>
        <sz val="9"/>
        <color auto="1"/>
        <name val="Arial"/>
        <family val="2"/>
        <scheme val="none"/>
      </font>
      <alignment horizontal="center" vertical="center" textRotation="0" wrapText="0" indent="0" justifyLastLine="0" shrinkToFit="0" readingOrder="0"/>
    </dxf>
    <dxf>
      <font>
        <b val="0"/>
        <i val="0"/>
        <strike val="0"/>
        <condense val="0"/>
        <extend val="0"/>
        <outline val="0"/>
        <shadow val="0"/>
        <u val="none"/>
        <vertAlign val="baseline"/>
        <sz val="9"/>
        <color auto="1"/>
        <name val="Arial"/>
        <family val="2"/>
        <scheme val="none"/>
      </font>
      <alignment horizontal="general" vertical="center" textRotation="0" wrapText="0" indent="0" justifyLastLine="0" shrinkToFit="0" readingOrder="0"/>
      <border diagonalUp="0" diagonalDown="0">
        <left style="thin">
          <color indexed="64"/>
        </left>
        <right/>
        <top/>
        <bottom/>
        <vertical/>
        <horizontal/>
      </border>
    </dxf>
    <dxf>
      <border diagonalUp="0" diagonalDown="0">
        <left/>
        <right style="thin">
          <color indexed="64"/>
        </right>
        <vertical/>
      </border>
    </dxf>
    <dxf>
      <border diagonalUp="0" diagonalDown="0">
        <left style="thin">
          <color indexed="64"/>
        </left>
        <right/>
        <vertical/>
      </border>
    </dxf>
    <dxf>
      <font>
        <b val="0"/>
        <i val="0"/>
        <strike val="0"/>
        <condense val="0"/>
        <extend val="0"/>
        <outline val="0"/>
        <shadow val="0"/>
        <u val="none"/>
        <vertAlign val="baseline"/>
        <sz val="9"/>
        <color auto="1"/>
        <name val="Arial"/>
        <family val="2"/>
        <scheme val="none"/>
      </font>
      <fill>
        <patternFill patternType="solid">
          <fgColor rgb="FF000000"/>
          <bgColor rgb="FFE2EFDA"/>
        </patternFill>
      </fill>
      <alignment horizontal="general" vertical="center" textRotation="0" wrapText="0" indent="0" justifyLastLine="0" shrinkToFit="0" readingOrder="0"/>
      <border diagonalUp="0" diagonalDown="0">
        <left/>
        <right style="thin">
          <color indexed="64"/>
        </right>
        <top/>
        <bottom/>
        <vertical/>
        <horizontal/>
      </border>
    </dxf>
    <dxf>
      <font>
        <b val="0"/>
        <i val="0"/>
        <strike val="0"/>
        <condense val="0"/>
        <extend val="0"/>
        <outline val="0"/>
        <shadow val="0"/>
        <u val="none"/>
        <vertAlign val="baseline"/>
        <sz val="9"/>
        <color auto="1"/>
        <name val="Arial"/>
        <family val="2"/>
        <scheme val="none"/>
      </font>
      <fill>
        <patternFill patternType="solid">
          <fgColor rgb="FF000000"/>
          <bgColor rgb="FFE2EFDA"/>
        </patternFill>
      </fill>
      <alignment horizontal="left" vertical="center" textRotation="0" wrapText="0" indent="0" justifyLastLine="0" shrinkToFit="0" readingOrder="0"/>
    </dxf>
    <dxf>
      <font>
        <strike val="0"/>
        <outline val="0"/>
        <shadow val="0"/>
        <u val="none"/>
        <vertAlign val="baseline"/>
        <sz val="9"/>
        <color auto="1"/>
        <name val="Arial"/>
        <family val="2"/>
        <scheme val="none"/>
      </font>
      <border diagonalUp="0" diagonalDown="0" outline="0">
        <left/>
        <right style="thin">
          <color indexed="64"/>
        </right>
      </border>
    </dxf>
    <dxf>
      <font>
        <strike val="0"/>
        <outline val="0"/>
        <shadow val="0"/>
        <u val="none"/>
        <vertAlign val="baseline"/>
        <sz val="9"/>
        <color auto="1"/>
        <name val="Arial"/>
        <family val="2"/>
        <scheme val="none"/>
      </font>
      <border diagonalUp="0" diagonalDown="0" outline="0">
        <left style="thin">
          <color indexed="64"/>
        </left>
        <right/>
      </border>
    </dxf>
    <dxf>
      <font>
        <b val="0"/>
        <i val="0"/>
        <strike val="0"/>
        <condense val="0"/>
        <extend val="0"/>
        <outline val="0"/>
        <shadow val="0"/>
        <u val="none"/>
        <vertAlign val="baseline"/>
        <sz val="9"/>
        <color theme="1"/>
        <name val="Arial"/>
        <family val="2"/>
        <scheme val="none"/>
      </font>
      <alignment horizontal="center" vertical="bottom" textRotation="0" wrapText="0" indent="0" justifyLastLine="0" shrinkToFit="0" readingOrder="0"/>
    </dxf>
    <dxf>
      <border outline="0">
        <left style="thin">
          <color indexed="64"/>
        </left>
        <right style="thin">
          <color indexed="64"/>
        </right>
        <top style="thin">
          <color auto="1"/>
        </top>
      </border>
    </dxf>
    <dxf>
      <border outline="0">
        <bottom style="thin">
          <color indexed="64"/>
        </bottom>
      </border>
    </dxf>
    <dxf>
      <font>
        <b val="0"/>
        <i val="0"/>
        <strike val="0"/>
        <condense val="0"/>
        <extend val="0"/>
        <outline val="0"/>
        <shadow val="0"/>
        <u val="none"/>
        <vertAlign val="baseline"/>
        <sz val="9"/>
        <color auto="1"/>
        <name val="Arial"/>
        <family val="2"/>
        <scheme val="none"/>
      </font>
      <fill>
        <patternFill patternType="solid">
          <fgColor rgb="FF000000"/>
          <bgColor rgb="FFE2EFDA"/>
        </patternFill>
      </fill>
      <alignment horizontal="general" vertical="center" textRotation="0" wrapText="0" indent="0" justifyLastLine="0" shrinkToFit="0" readingOrder="0"/>
      <border diagonalUp="0" diagonalDown="0">
        <left/>
        <right style="thin">
          <color indexed="64"/>
        </right>
        <top/>
        <bottom/>
        <vertical/>
        <horizontal/>
      </border>
    </dxf>
    <dxf>
      <font>
        <b val="0"/>
        <i val="0"/>
        <strike val="0"/>
        <condense val="0"/>
        <extend val="0"/>
        <outline val="0"/>
        <shadow val="0"/>
        <u val="none"/>
        <vertAlign val="baseline"/>
        <sz val="9"/>
        <color auto="1"/>
        <name val="Arial"/>
        <family val="2"/>
        <scheme val="none"/>
      </font>
      <fill>
        <patternFill patternType="solid">
          <fgColor rgb="FF000000"/>
          <bgColor rgb="FFE2EFDA"/>
        </patternFill>
      </fill>
      <alignment horizontal="left" vertical="center" textRotation="0" wrapText="0" indent="0" justifyLastLine="0" shrinkToFit="0" readingOrder="0"/>
      <border diagonalUp="0" diagonalDown="0">
        <left style="thin">
          <color indexed="64"/>
        </left>
        <right/>
        <top/>
        <bottom/>
        <vertical/>
        <horizontal/>
      </border>
    </dxf>
    <dxf>
      <font>
        <b val="0"/>
        <i val="0"/>
        <strike val="0"/>
        <condense val="0"/>
        <extend val="0"/>
        <outline val="0"/>
        <shadow val="0"/>
        <u val="none"/>
        <vertAlign val="baseline"/>
        <sz val="9"/>
        <color auto="1"/>
        <name val="Arial"/>
        <family val="2"/>
        <scheme val="none"/>
      </font>
      <alignment horizontal="center" vertical="center" textRotation="0" wrapText="0" indent="0" justifyLastLine="0" shrinkToFit="0" readingOrder="0"/>
      <border diagonalUp="0" diagonalDown="0">
        <left/>
        <right style="thin">
          <color indexed="64"/>
        </right>
        <top/>
        <bottom/>
        <vertical/>
        <horizontal/>
      </border>
    </dxf>
    <dxf>
      <font>
        <b val="0"/>
        <i val="0"/>
        <strike val="0"/>
        <condense val="0"/>
        <extend val="0"/>
        <outline val="0"/>
        <shadow val="0"/>
        <u val="none"/>
        <vertAlign val="baseline"/>
        <sz val="9"/>
        <color auto="1"/>
        <name val="Arial"/>
        <family val="2"/>
        <scheme val="none"/>
      </font>
      <alignment horizontal="general" vertical="center" textRotation="0" wrapText="0" indent="0" justifyLastLine="0" shrinkToFit="0" readingOrder="0"/>
      <border diagonalUp="0" diagonalDown="0">
        <left style="thin">
          <color indexed="64"/>
        </left>
        <right/>
        <top/>
        <bottom/>
        <vertical/>
        <horizontal/>
      </border>
    </dxf>
    <dxf>
      <font>
        <b val="0"/>
        <i val="0"/>
        <strike val="0"/>
        <condense val="0"/>
        <extend val="0"/>
        <outline val="0"/>
        <shadow val="0"/>
        <u val="none"/>
        <vertAlign val="baseline"/>
        <sz val="9"/>
        <color auto="1"/>
        <name val="Arial"/>
        <family val="2"/>
        <scheme val="none"/>
      </font>
      <fill>
        <patternFill patternType="solid">
          <fgColor rgb="FF000000"/>
          <bgColor rgb="FFE2EFDA"/>
        </patternFill>
      </fill>
      <alignment horizontal="general" vertical="center" textRotation="0" wrapText="0" indent="0" justifyLastLine="0" shrinkToFit="0" readingOrder="0"/>
      <border diagonalUp="0" diagonalDown="0">
        <left/>
        <right style="thin">
          <color indexed="64"/>
        </right>
        <top/>
        <bottom/>
        <vertical/>
        <horizontal/>
      </border>
    </dxf>
    <dxf>
      <font>
        <b val="0"/>
        <i val="0"/>
        <strike val="0"/>
        <condense val="0"/>
        <extend val="0"/>
        <outline val="0"/>
        <shadow val="0"/>
        <u val="none"/>
        <vertAlign val="baseline"/>
        <sz val="9"/>
        <color auto="1"/>
        <name val="Arial"/>
        <family val="2"/>
        <scheme val="none"/>
      </font>
      <fill>
        <patternFill patternType="solid">
          <fgColor rgb="FF000000"/>
          <bgColor rgb="FFE2EFDA"/>
        </patternFill>
      </fill>
      <alignment horizontal="left" vertical="center" textRotation="0" wrapText="0" indent="0" justifyLastLine="0" shrinkToFit="0" readingOrder="0"/>
      <border diagonalUp="0" diagonalDown="0">
        <left style="thin">
          <color indexed="64"/>
        </left>
        <right/>
        <top/>
        <bottom/>
        <vertical/>
        <horizontal/>
      </border>
    </dxf>
    <dxf>
      <font>
        <b val="0"/>
        <i val="0"/>
        <strike val="0"/>
        <condense val="0"/>
        <extend val="0"/>
        <outline val="0"/>
        <shadow val="0"/>
        <u val="none"/>
        <vertAlign val="baseline"/>
        <sz val="9"/>
        <color theme="1"/>
        <name val="Arial"/>
        <family val="2"/>
        <scheme val="none"/>
      </font>
      <alignment horizontal="center" vertical="bottom" textRotation="0" wrapText="0" indent="0" justifyLastLine="0" shrinkToFit="0" readingOrder="0"/>
      <border diagonalUp="0" diagonalDown="0">
        <left style="thin">
          <color indexed="64"/>
        </left>
        <right/>
        <top/>
        <bottom/>
        <vertical/>
        <horizontal/>
      </border>
    </dxf>
    <dxf>
      <border outline="0">
        <left style="thin">
          <color indexed="64"/>
        </left>
        <right style="thin">
          <color indexed="64"/>
        </right>
        <top style="thin">
          <color auto="1"/>
        </top>
        <bottom style="thin">
          <color indexed="64"/>
        </bottom>
      </border>
    </dxf>
    <dxf>
      <border outline="0">
        <bottom style="thin">
          <color indexed="64"/>
        </bottom>
      </border>
    </dxf>
    <dxf>
      <font>
        <b/>
        <i/>
      </font>
      <border>
        <left style="thin">
          <color auto="1"/>
        </left>
        <right style="thin">
          <color auto="1"/>
        </right>
        <top style="thin">
          <color auto="1"/>
        </top>
        <bottom style="thin">
          <color auto="1"/>
        </bottom>
      </border>
    </dxf>
    <dxf>
      <border>
        <left style="thin">
          <color auto="1"/>
        </left>
        <right style="thin">
          <color auto="1"/>
        </right>
        <top style="thin">
          <color auto="1"/>
        </top>
        <bottom style="thin">
          <color auto="1"/>
        </bottom>
      </border>
    </dxf>
  </dxfs>
  <tableStyles count="1" defaultTableStyle="TableStyleMedium2" defaultPivotStyle="PivotStyleLight16">
    <tableStyle name="Table Style 1" pivot="0" count="2" xr9:uid="{D8454312-BE68-46FF-B662-6540BA454101}">
      <tableStyleElement type="wholeTable" dxfId="210"/>
      <tableStyleElement type="headerRow" dxfId="209"/>
    </tableStyle>
  </tableStyles>
  <colors>
    <mruColors>
      <color rgb="FF505050"/>
      <color rgb="FF196B24"/>
      <color rgb="FFF2F2F2"/>
      <color rgb="FF215C98"/>
      <color rgb="FFE2EFDA"/>
      <color rgb="FFDDEBF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eetMetadata" Target="metadata.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3.xml"/><Relationship Id="rId5" Type="http://schemas.openxmlformats.org/officeDocument/2006/relationships/styles" Target="styles.xml"/><Relationship Id="rId10" Type="http://schemas.openxmlformats.org/officeDocument/2006/relationships/customXml" Target="../customXml/item2.xml"/><Relationship Id="rId4" Type="http://schemas.openxmlformats.org/officeDocument/2006/relationships/theme" Target="theme/theme1.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12</xdr:col>
      <xdr:colOff>219075</xdr:colOff>
      <xdr:row>1</xdr:row>
      <xdr:rowOff>57150</xdr:rowOff>
    </xdr:from>
    <xdr:to>
      <xdr:col>15</xdr:col>
      <xdr:colOff>962890</xdr:colOff>
      <xdr:row>1</xdr:row>
      <xdr:rowOff>390525</xdr:rowOff>
    </xdr:to>
    <xdr:pic>
      <xdr:nvPicPr>
        <xdr:cNvPr id="2" name="Picture 1" title="Curtin University logo">
          <a:extLst>
            <a:ext uri="{FF2B5EF4-FFF2-40B4-BE49-F238E27FC236}">
              <a16:creationId xmlns:a16="http://schemas.microsoft.com/office/drawing/2014/main" id="{138CC712-B362-4CF4-90E5-9826B7E8619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11239500" y="247650"/>
          <a:ext cx="1886815" cy="3333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0747C393-649A-4D81-BD2A-34ADA9A13A7F}" name="Table_OUAStg4" displayName="Table_OUAStg4" ref="C274:Q289" totalsRowShown="0" headerRowBorderDxfId="208" tableBorderDxfId="207">
  <autoFilter ref="C274:Q289" xr:uid="{0747C393-649A-4D81-BD2A-34ADA9A13A7F}"/>
  <tableColumns count="15">
    <tableColumn id="15" xr3:uid="{223FC81A-4F36-4BAE-B27C-536A90E0376F}" name="OUA Sort ID" dataDxfId="206"/>
    <tableColumn id="1" xr3:uid="{BD7F160E-FD5E-467A-9656-4A9D8ABB2FA9}" name="OUA OSeq"/>
    <tableColumn id="2" xr3:uid="{C9B612EE-22C0-4CEB-86C5-828AE7B12D66}" name="OYr"/>
    <tableColumn id="3" xr3:uid="{A3829EDF-EA44-49ED-A5AF-7A2AA7C08523}" name="Old OUA UDC"/>
    <tableColumn id="4" xr3:uid="{C0FEC750-C38B-4013-8192-6614A8C05882}" name="Old Ver"/>
    <tableColumn id="5" xr3:uid="{74A97E34-B906-44E4-B567-64F3EFA601C3}" name="Old OUA Cd" dataDxfId="205"/>
    <tableColumn id="6" xr3:uid="{8A9F6BF9-111A-4246-AACB-4F58C15B4B30}" name="Old Title" dataDxfId="204"/>
    <tableColumn id="7" xr3:uid="{66C52059-7B1B-4BDB-B5F2-69BDB0249E3F}" name="Old Credits"/>
    <tableColumn id="8" xr3:uid="{9911A279-629A-4149-BAA4-74BE4EF8613A}" name="OUA NSeq"/>
    <tableColumn id="9" xr3:uid="{7F0DEA28-FDE0-4B00-9BC9-7D52FAE63B05}" name="NYr"/>
    <tableColumn id="10" xr3:uid="{697F3B22-B586-4909-B2BF-39ECD00D452D}" name="New OUA UDC" dataDxfId="203"/>
    <tableColumn id="11" xr3:uid="{50C3AFC9-FB74-4280-A227-CF8D1569D771}" name="New Ver" dataDxfId="202"/>
    <tableColumn id="12" xr3:uid="{744C8F1F-914C-48A9-97BC-EB44A52DC1A6}" name="New OUA Cd" dataDxfId="201"/>
    <tableColumn id="13" xr3:uid="{EC873EF4-D5E6-4E29-8469-F7FFDB4353F6}" name="New Title" dataDxfId="200"/>
    <tableColumn id="14" xr3:uid="{065A0175-6E0A-42AF-BB21-36C1E35C4DF5}" name="New Credits"/>
  </tableColumns>
  <tableStyleInfo name="Table Style 1"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3" xr:uid="{B57872DF-6FA5-4343-AFC7-CE9D00D24047}" name="Table_OUAStg2" displayName="Table_OUAStg2" ref="C114:Q128" totalsRowShown="0" headerRowBorderDxfId="104" tableBorderDxfId="103">
  <autoFilter ref="C114:Q128" xr:uid="{B57872DF-6FA5-4343-AFC7-CE9D00D24047}"/>
  <tableColumns count="15">
    <tableColumn id="1" xr3:uid="{7BC2E951-5542-4ADC-85BD-7530E535ADD4}" name="OUA Sort ID" dataDxfId="102"/>
    <tableColumn id="2" xr3:uid="{B01AAAFC-5463-4A52-B2EC-F68FC57FFB71}" name="OUA OSeq" dataDxfId="101"/>
    <tableColumn id="3" xr3:uid="{E55E01CD-5DE7-4F3B-B950-8F06EFA0C7C1}" name="OYr" dataDxfId="100"/>
    <tableColumn id="4" xr3:uid="{D4A19FE9-7F01-4B38-8C08-6C69E330CEA6}" name="Old OUA UDC"/>
    <tableColumn id="5" xr3:uid="{DFC6F25A-A552-4DCC-AD45-4CE069653332}" name="Old Ver"/>
    <tableColumn id="6" xr3:uid="{F4018710-2A7F-48E3-97A4-EA3B5AF9D968}" name="Old OUA Cd"/>
    <tableColumn id="7" xr3:uid="{34FC738F-ACDF-498F-B2DD-78B8F63A7B1B}" name="Old Title"/>
    <tableColumn id="8" xr3:uid="{FD5198B3-A8C9-41AE-9F16-CF238AE93239}" name="Old Credits"/>
    <tableColumn id="9" xr3:uid="{DC7E9B18-FC84-4976-BE9F-136181498115}" name="OUA NSeq" dataDxfId="99"/>
    <tableColumn id="10" xr3:uid="{A9600C55-8649-4983-BB6D-7694F29057AB}" name="NYr"/>
    <tableColumn id="11" xr3:uid="{E0283471-747F-41DC-B9C6-97D9E276A7A5}" name="New OUA UDC"/>
    <tableColumn id="12" xr3:uid="{04394FDD-FFE8-4F69-8EE6-DB0380EEA938}" name="New Ver"/>
    <tableColumn id="13" xr3:uid="{A0A1E819-8B3C-4007-9EBC-793A5A34486A}" name="New OUA Cd"/>
    <tableColumn id="14" xr3:uid="{1AD7F913-F62D-4C85-B593-2E6FD73C4D17}" name="New Title"/>
    <tableColumn id="15" xr3:uid="{3E304D07-C502-4E97-88A8-CCAA7533E71E}" name="New Credits"/>
  </tableColumns>
  <tableStyleInfo name="Table Style 1"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4" xr:uid="{E0C0C216-616B-4CC5-9DA1-97EB4031A21F}" name="Table_OUAStg3" displayName="Table_OUAStg3" ref="C194:Q208" totalsRowShown="0" headerRowBorderDxfId="98" tableBorderDxfId="97">
  <autoFilter ref="C194:Q208" xr:uid="{E0C0C216-616B-4CC5-9DA1-97EB4031A21F}"/>
  <tableColumns count="15">
    <tableColumn id="1" xr3:uid="{B974834E-F0EC-485B-809C-ED70CB60EDA1}" name="OUA Sort ID" dataDxfId="96"/>
    <tableColumn id="2" xr3:uid="{C28B5667-3C38-456D-BBAA-D86CA8D55E06}" name="OUA OSeq" dataDxfId="95"/>
    <tableColumn id="3" xr3:uid="{9B2705B0-8A92-4BC0-B8BC-5D1B89A1B5AA}" name="OYr" dataDxfId="94"/>
    <tableColumn id="4" xr3:uid="{32FA60BD-E48C-4EFF-8472-C28DB3FBEF3B}" name="Old OUA UDC"/>
    <tableColumn id="5" xr3:uid="{224AA8F3-B933-4338-901B-5421D70DBE2D}" name="Old Ver"/>
    <tableColumn id="6" xr3:uid="{F6C5D538-480E-4341-8FC3-486043E1C5D0}" name="Old OUA Cd"/>
    <tableColumn id="7" xr3:uid="{69ABFDD8-C5EC-4A1B-A078-703AA29B330B}" name="Old Title"/>
    <tableColumn id="8" xr3:uid="{DFDF3E19-A3D8-4B35-A01D-FBBC0BB43137}" name="Old Credits"/>
    <tableColumn id="9" xr3:uid="{70124528-6045-4103-A0C8-4AEEC93B9DE5}" name="OUA NSeq"/>
    <tableColumn id="10" xr3:uid="{28A03182-F65C-4E5D-A370-20419B9CBE0F}" name="NYr"/>
    <tableColumn id="11" xr3:uid="{B0F854D0-1D0A-419B-A7BC-1150AFBCDD4B}" name="New OUA UDC"/>
    <tableColumn id="12" xr3:uid="{5B9BF06D-395B-46DC-9F95-88993A048D17}" name="New Ver"/>
    <tableColumn id="13" xr3:uid="{85DFAAA9-9168-47AD-B111-06C22DBDE5F3}" name="New OUA Cd"/>
    <tableColumn id="14" xr3:uid="{C54BD72F-B968-4332-9313-2771F98056E2}" name="New Title"/>
    <tableColumn id="15" xr3:uid="{1E26460D-EBAC-4E84-8B6C-F618B9F6D819}" name="New Credits"/>
  </tableColumns>
  <tableStyleInfo name="Table Style 1"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5" xr:uid="{08C1B6A5-07F9-4F2F-94F7-BBD5F2ADE916}" name="Table_ARTSTOUAStg3" displayName="Table_ARTSTOUAStg3" ref="C210:Q228" totalsRowShown="0" dataDxfId="92" headerRowBorderDxfId="93" tableBorderDxfId="91">
  <autoFilter ref="C210:Q228" xr:uid="{08C1B6A5-07F9-4F2F-94F7-BBD5F2ADE916}"/>
  <tableColumns count="15">
    <tableColumn id="1" xr3:uid="{FC57C40B-9673-4334-B972-1038A85A853C}" name="OUA Sort ID"/>
    <tableColumn id="2" xr3:uid="{132BC5A5-0E48-4395-A1C4-A8C9ED83C72E}" name="OUA OSeq"/>
    <tableColumn id="3" xr3:uid="{F0D6A26A-13C7-41DE-B9B1-EDADE8A9576A}" name="OYr"/>
    <tableColumn id="4" xr3:uid="{A06D6773-E7C4-4F81-9BAE-4B4A4359741E}" name="Old OUA UDC" dataDxfId="90"/>
    <tableColumn id="5" xr3:uid="{4C048007-01B1-47F6-90AC-A804BD45A752}" name="Old Ver" dataDxfId="89"/>
    <tableColumn id="6" xr3:uid="{D1872334-320F-40D6-AB86-6DC178AFA37D}" name="Old OUA Cd" dataDxfId="88"/>
    <tableColumn id="7" xr3:uid="{505AFEA8-DAFD-4ACF-AA96-D26A72A54B23}" name="Old Title"/>
    <tableColumn id="8" xr3:uid="{9DE493C0-C2D0-4E2A-B90C-5BBACE3A35A5}" name="Old Credits"/>
    <tableColumn id="9" xr3:uid="{C70D988C-944E-4217-9710-35E6572165DF}" name="OUA NSeq"/>
    <tableColumn id="10" xr3:uid="{3AD119F5-E490-4D5E-97C9-F4468A45D9CD}" name="NYr"/>
    <tableColumn id="11" xr3:uid="{08A5DF28-DC33-434F-A17B-96ADE732D5EE}" name="New OUA UDC" dataDxfId="87"/>
    <tableColumn id="12" xr3:uid="{EE0081FA-8B1F-4961-AEE8-F72C3227E850}" name="New Ver" dataDxfId="86"/>
    <tableColumn id="13" xr3:uid="{96BF69EA-2398-453B-BCF0-3F3CD52E0A86}" name="New OUA Cd" dataDxfId="85"/>
    <tableColumn id="14" xr3:uid="{E7CD9E7A-5552-423D-8284-EE153CD66595}" name="New Title" dataDxfId="84"/>
    <tableColumn id="15" xr3:uid="{C6B0FBF3-9B56-4C37-9D33-155641337A11}" name="New Credits"/>
  </tableColumns>
  <tableStyleInfo name="Table Style 1"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6" xr:uid="{A5B6EAAE-F431-4154-A254-283C4391ED22}" name="Table_ENGLTOUAStg3" displayName="Table_ENGLTOUAStg3" ref="C229:Q244" totalsRowShown="0" headerRowBorderDxfId="83" tableBorderDxfId="82">
  <autoFilter ref="C229:Q244" xr:uid="{A5B6EAAE-F431-4154-A254-283C4391ED22}"/>
  <tableColumns count="15">
    <tableColumn id="1" xr3:uid="{E1B7868A-BB77-4D32-A940-7CCEF1F8353A}" name="OUA Sort ID" dataDxfId="81"/>
    <tableColumn id="2" xr3:uid="{352F1C00-40E4-4BD0-AD07-9FED9332AF2C}" name="OUA OSeq" dataDxfId="80"/>
    <tableColumn id="3" xr3:uid="{E0ACF33A-74DD-471C-BC7A-A59C0CCC725B}" name="OYr" dataDxfId="79"/>
    <tableColumn id="4" xr3:uid="{FAA316FF-64C4-4D1B-A6FC-3109CC2A86EF}" name="Old OUA UDC"/>
    <tableColumn id="5" xr3:uid="{5E98518A-1357-4CC9-A7A9-B255E47B606A}" name="Old Ver"/>
    <tableColumn id="6" xr3:uid="{E382635D-01D5-4D70-888A-710F0CB5977F}" name="Old OUA Cd"/>
    <tableColumn id="7" xr3:uid="{FA2B6EA1-007F-4B73-B3E7-8939F37CEDAC}" name="Old Title"/>
    <tableColumn id="8" xr3:uid="{274659C5-654A-46FC-AC8D-BEA14B1710C5}" name="Old Credits" dataDxfId="78"/>
    <tableColumn id="9" xr3:uid="{35603626-F5A5-44BB-9ACF-6A5B3094AF0A}" name="OUA NSeq" dataDxfId="77"/>
    <tableColumn id="10" xr3:uid="{6D1FEFE8-BABF-4DD3-9746-2C71FF2EC0AA}" name="NYr"/>
    <tableColumn id="11" xr3:uid="{0B6DFE96-61A0-484B-9CD1-F1A586117F1A}" name="New OUA UDC"/>
    <tableColumn id="12" xr3:uid="{EA4BD502-E59C-4229-B684-671F5DF63DEA}" name="New Ver"/>
    <tableColumn id="13" xr3:uid="{243905EA-1915-4031-90F9-289BBAAFFD0C}" name="New OUA Cd"/>
    <tableColumn id="14" xr3:uid="{3BB1EFA0-F25F-40DD-B2A1-D0BC6080C882}" name="New Title"/>
    <tableColumn id="15" xr3:uid="{C29ED010-803F-4DE2-9888-4D9F695A90A0}" name="New Credits"/>
  </tableColumns>
  <tableStyleInfo name="Table Style 1"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7" xr:uid="{EFE8702C-05BC-4000-81AB-1940335476BF}" name="Table_HUSGEOUAStg3" displayName="Table_HUSGEOUAStg3" ref="C245:Q269" totalsRowShown="0" headerRowBorderDxfId="76" tableBorderDxfId="75">
  <autoFilter ref="C245:Q269" xr:uid="{EFE8702C-05BC-4000-81AB-1940335476BF}"/>
  <tableColumns count="15">
    <tableColumn id="1" xr3:uid="{CA4F5213-7856-4799-BA01-969FD881E6DB}" name="OUA Sort ID" dataDxfId="74"/>
    <tableColumn id="2" xr3:uid="{2BB6991A-1F7E-4B96-918E-5577A2233BA7}" name="OUA OSeq" dataDxfId="73"/>
    <tableColumn id="3" xr3:uid="{6AAD920A-B6D9-4DA1-BAC2-8B0095E2DD23}" name="OYr" dataDxfId="72"/>
    <tableColumn id="4" xr3:uid="{C26378F4-5AC0-4D96-8757-6FD2BC6FB748}" name="Old OUA UDC" dataDxfId="71"/>
    <tableColumn id="5" xr3:uid="{5FF11955-4634-4944-A122-9E74E8965D5F}" name="Old Ver" dataDxfId="70"/>
    <tableColumn id="6" xr3:uid="{27D2712E-1F47-4D80-B48B-7C2E8A1EA5E1}" name="Old OUA Cd" dataDxfId="69"/>
    <tableColumn id="7" xr3:uid="{A4FAD308-5208-4FD8-8BC7-3355F7033B20}" name="Old Title" dataDxfId="68"/>
    <tableColumn id="8" xr3:uid="{32425D89-CC9D-45CD-9FF8-F8391E117FD1}" name="Old Credits"/>
    <tableColumn id="9" xr3:uid="{3F4574A3-43BB-4C64-A44D-CDEABA7EEDBC}" name="OUA NSeq" dataDxfId="67"/>
    <tableColumn id="10" xr3:uid="{F5082F60-4C67-4C35-8060-B3E68FE8C886}" name="NYr" dataDxfId="66"/>
    <tableColumn id="11" xr3:uid="{62991858-0554-4FF1-9CB5-8ACAEA8F5906}" name="New OUA UDC"/>
    <tableColumn id="12" xr3:uid="{AD4B0941-2E76-4AA3-9015-BF1E0E466C85}" name="New Ver"/>
    <tableColumn id="13" xr3:uid="{F0840026-6D35-4C9A-B14C-D24C31134FFD}" name="New OUA Cd"/>
    <tableColumn id="14" xr3:uid="{67868297-B49A-42D7-B50E-30D1FABD1088}" name="New Title"/>
    <tableColumn id="15" xr3:uid="{056E7141-62DE-4116-8979-136BC4429486}" name="New Credits"/>
  </tableColumns>
  <tableStyleInfo name="Table Style 1"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BF8B5AD7-EB18-4F68-86CB-6128A6F883A9}" name="Table_ARTSTOUAStg4" displayName="Table_ARTSTOUAStg4" ref="C291:Q309" totalsRowShown="0" dataDxfId="64" headerRowBorderDxfId="65" tableBorderDxfId="63">
  <autoFilter ref="C291:Q309" xr:uid="{BF8B5AD7-EB18-4F68-86CB-6128A6F883A9}"/>
  <tableColumns count="15">
    <tableColumn id="1" xr3:uid="{8721888F-D7CE-4ADE-8C5A-8ADDAB6447C8}" name="OUA Sort ID"/>
    <tableColumn id="2" xr3:uid="{6E3A4A2C-402D-428C-BC86-016A4A7A41A6}" name="OUA OSeq"/>
    <tableColumn id="3" xr3:uid="{4C41C2E6-C313-415B-B13C-A3B87F4F7E9B}" name="OYr"/>
    <tableColumn id="4" xr3:uid="{8743AA0F-63CC-466B-9A26-637D86C24FCD}" name="Old OUA UDC" dataDxfId="62"/>
    <tableColumn id="5" xr3:uid="{DCE5C9AC-1B0F-48E0-A163-20F2048D6F13}" name="Old Ver" dataDxfId="61"/>
    <tableColumn id="6" xr3:uid="{AA6B0089-6D64-44DD-B5E2-0C39FFBAB9B8}" name="Old OUA Cd" dataDxfId="60"/>
    <tableColumn id="7" xr3:uid="{6420C007-1244-47AB-8762-6CD38DBD4C1D}" name="Old Title"/>
    <tableColumn id="8" xr3:uid="{5C486E1A-6C49-417C-BD5C-4BF03CDD0862}" name="Old Credits"/>
    <tableColumn id="9" xr3:uid="{8F4CEA63-619C-4632-9FEF-FA964E624BDF}" name="OUA NSeq"/>
    <tableColumn id="10" xr3:uid="{58EC6905-F205-4FDA-B5AB-F507DC246DB7}" name="NYr"/>
    <tableColumn id="11" xr3:uid="{532343FC-C2DD-4245-9767-47F8172C1102}" name="New OUA UDC" dataDxfId="59"/>
    <tableColumn id="12" xr3:uid="{41E75DF8-0A9D-459E-8E24-53D8BA14138C}" name="New Ver" dataDxfId="58"/>
    <tableColumn id="13" xr3:uid="{2B884DC4-8D16-4FA3-B646-984D8B072433}" name="New OUA Cd" dataDxfId="57"/>
    <tableColumn id="14" xr3:uid="{DE1DF88C-F3AF-483F-8BA1-3FEB00498B78}" name="New Title" dataDxfId="56"/>
    <tableColumn id="15" xr3:uid="{3D651081-E4B6-4175-AF05-99885DBB07E1}" name="New Credits"/>
  </tableColumns>
  <tableStyleInfo name="Table Style 1" showFirstColumn="0" showLastColumn="0" showRowStripes="1"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44F0F151-F085-4F5C-BE66-2A3258F74864}" name="Table_ENGLTOUAStg4" displayName="Table_ENGLTOUAStg4" ref="C310:Q325" totalsRowShown="0" headerRowBorderDxfId="55" tableBorderDxfId="54">
  <autoFilter ref="C310:Q325" xr:uid="{44F0F151-F085-4F5C-BE66-2A3258F74864}"/>
  <tableColumns count="15">
    <tableColumn id="1" xr3:uid="{E70DDE52-5101-4D8E-A490-B9711E916CA7}" name="OUA Sort ID" dataDxfId="53"/>
    <tableColumn id="2" xr3:uid="{7FECCEA0-AF8F-463F-BEBB-AC9F4C8F0A45}" name="OUA OSeq" dataDxfId="52"/>
    <tableColumn id="3" xr3:uid="{07CCD983-0484-481A-B0E2-ACFD5F9FA894}" name="OYr" dataDxfId="51"/>
    <tableColumn id="4" xr3:uid="{A9C3B432-E8BC-42B1-A3BA-AF9D47003029}" name="Old OUA UDC"/>
    <tableColumn id="5" xr3:uid="{48DDFC64-AD2D-4AC6-B11A-6106CA56D36D}" name="Old Ver"/>
    <tableColumn id="6" xr3:uid="{1BE508B6-43AE-4CAE-8868-36C234881AE3}" name="Old OUA Cd"/>
    <tableColumn id="7" xr3:uid="{11B57BAF-8745-4543-B9D6-D0C2F92E9F67}" name="Old Title"/>
    <tableColumn id="8" xr3:uid="{8BCDBADA-0461-4017-8042-F1CABD2CF68F}" name="Old Credits" dataDxfId="50"/>
    <tableColumn id="9" xr3:uid="{F17A721E-161C-466A-B71D-7E82522D7BC7}" name="OUA NSeq" dataDxfId="49"/>
    <tableColumn id="10" xr3:uid="{5D4028B0-E700-48FF-9BE9-B0A7AB04E8E6}" name="NYr"/>
    <tableColumn id="11" xr3:uid="{971DA545-BCA9-4510-8E29-DBA29EE8AAE9}" name="New OUA UDC"/>
    <tableColumn id="12" xr3:uid="{6CCC3645-10DA-42FB-A760-47407A59E431}" name="New Ver"/>
    <tableColumn id="13" xr3:uid="{56B2B7E1-B423-4612-B3D3-78745AC53D6E}" name="New OUA Cd"/>
    <tableColumn id="14" xr3:uid="{6277F2E2-8EBF-4A90-B3A6-87EBDBBB24CA}" name="New Title"/>
    <tableColumn id="15" xr3:uid="{42839A4D-38DC-42A2-8579-A86EDCB3C921}" name="New Credits"/>
  </tableColumns>
  <tableStyleInfo name="Table Style 1" showFirstColumn="0" showLastColumn="0" showRowStripes="1" showColumnStripes="0"/>
</table>
</file>

<file path=xl/tables/table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88FD174D-FA91-4D15-B1A6-F149BEC0B58C}" name="Table_HUSGEOUAStg4" displayName="Table_HUSGEOUAStg4" ref="C326:Q350" totalsRowShown="0" headerRowBorderDxfId="48" tableBorderDxfId="47">
  <autoFilter ref="C326:Q350" xr:uid="{88FD174D-FA91-4D15-B1A6-F149BEC0B58C}"/>
  <tableColumns count="15">
    <tableColumn id="1" xr3:uid="{C4DB0CDA-413B-40A1-8DB0-B6F7CF7F1BF3}" name="OUA Sort ID" dataDxfId="46"/>
    <tableColumn id="2" xr3:uid="{96679D8F-2229-45C2-8DFD-9E3B4FA10AA3}" name="OUA OSeq" dataDxfId="45"/>
    <tableColumn id="3" xr3:uid="{F4433352-24A1-4495-AA2F-01E8D006DE7E}" name="OYr" dataDxfId="44"/>
    <tableColumn id="4" xr3:uid="{C4BA8E7A-2C02-4E49-9111-F674FE064321}" name="Old OUA UDC" dataDxfId="43"/>
    <tableColumn id="5" xr3:uid="{B1D6372A-E284-46FE-98AF-23573D7A559F}" name="Old Ver" dataDxfId="42"/>
    <tableColumn id="6" xr3:uid="{3D22C54E-ADD8-4E0B-9866-4C811816C52F}" name="Old OUA Cd" dataDxfId="41"/>
    <tableColumn id="7" xr3:uid="{9EDD8BAC-BE81-4E6F-809F-C54EBE085169}" name="Old Title" dataDxfId="40"/>
    <tableColumn id="8" xr3:uid="{EA7F7BB1-AE28-4005-A21B-8C5BC7D8C9AD}" name="Old Credits"/>
    <tableColumn id="9" xr3:uid="{D434C1EB-B71F-4772-8380-6BBE7D61CF34}" name="OUA NSeq" dataDxfId="39"/>
    <tableColumn id="10" xr3:uid="{903AAF1D-179E-4368-91B8-D243BBFD8158}" name="NYr" dataDxfId="38"/>
    <tableColumn id="11" xr3:uid="{63C3E7A6-1068-4E39-834F-AB117673D87F}" name="New OUA UDC"/>
    <tableColumn id="12" xr3:uid="{66A58E0F-A0AF-41FF-BFBC-81FC71716953}" name="New Ver"/>
    <tableColumn id="13" xr3:uid="{B796184A-06FC-4782-A14F-65263AEBD39E}" name="New OUA Cd"/>
    <tableColumn id="14" xr3:uid="{7DAF70BC-D004-4BE9-A902-9512CF0C4D96}" name="New Title"/>
    <tableColumn id="15" xr3:uid="{8C6028D4-77A3-4FC5-8C30-BFC0118B6F37}" name="New Credits"/>
  </tableColumns>
  <tableStyleInfo name="Table Style 1" showFirstColumn="0" showLastColumn="0" showRowStripes="1" showColumnStripes="0"/>
</table>
</file>

<file path=xl/tables/table1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08BFED5A-3BF3-4837-B091-49508CF24FBD}" name="OUATransHandbook" displayName="OUATransHandbook" ref="B4:AE117" totalsRowShown="0" headerRowDxfId="37" tableBorderDxfId="36">
  <autoFilter ref="B4:AE117" xr:uid="{08BFED5A-3BF3-4837-B091-49508CF24FBD}"/>
  <sortState xmlns:xlrd2="http://schemas.microsoft.com/office/spreadsheetml/2017/richdata2" ref="B5:AE100">
    <sortCondition ref="B4:B100"/>
  </sortState>
  <tableColumns count="30">
    <tableColumn id="1" xr3:uid="{57AED4E4-E832-47DE-84FF-884C7F9E8902}" name="OUA UDC" dataDxfId="35" dataCellStyle="Normal 34"/>
    <tableColumn id="2" xr3:uid="{5D75BCA2-34CC-4C2D-ABCD-DF73A9733999}" name="Ver" dataDxfId="34" dataCellStyle="Normal 34"/>
    <tableColumn id="3" xr3:uid="{F3DE4DA2-92CE-4DE6-B10C-F05C3877F2D5}" name="OUA Cd" dataDxfId="33" dataCellStyle="Normal 34"/>
    <tableColumn id="4" xr3:uid="{CE1E53B0-8FF6-495A-8D65-A75D79F859B4}" name="Old Title" dataDxfId="32" dataCellStyle="Normal 34"/>
    <tableColumn id="5" xr3:uid="{42548EC5-5C04-44A9-B0FB-2FFB0F334F3F}" name="Credits" dataDxfId="31" dataCellStyle="Normal 34"/>
    <tableColumn id="6" xr3:uid="{00AE10ED-3847-4E1D-9755-F1EA8EF46066}" name="Prereqs 2025" dataDxfId="30"/>
    <tableColumn id="7" xr3:uid="{DCC80BF1-8163-4E76-B178-396174BA8C20}" name="Changes Made" dataDxfId="29"/>
    <tableColumn id="8" xr3:uid="{2E36ED27-54EE-4A70-8AEC-B793BE4337FA}" name="Notes about variations for transitions" dataDxfId="28"/>
    <tableColumn id="9" xr3:uid="{31F2F7CE-7831-4D98-9C39-1B49A53F793D}" name="First/Final _x000a_OUA" dataDxfId="27" dataCellStyle="Normal 34"/>
    <tableColumn id="10" xr3:uid="{5CC0BCA6-1DF4-4F8D-8282-2D618039E4AF}" name="Availabilities Notes" dataDxfId="26"/>
    <tableColumn id="11" xr3:uid="{C656218D-E540-4A8F-9F31-FFF5C8456EEE}" name="2024 SP1" dataDxfId="25" dataCellStyle="Normal 34"/>
    <tableColumn id="12" xr3:uid="{CF37BA57-F383-4179-B6BE-B8E248E50801}" name="2024 SP2" dataDxfId="24" dataCellStyle="Normal 34"/>
    <tableColumn id="13" xr3:uid="{920F3B3D-AC65-4AFC-8F35-6481A98F2BF4}" name="2024 SP3" dataDxfId="23" dataCellStyle="Normal 34"/>
    <tableColumn id="14" xr3:uid="{EE7A4C72-4B24-4DF4-B722-CDE8EFB9ED99}" name="2024 SP4" dataDxfId="22"/>
    <tableColumn id="15" xr3:uid="{F3FB8EEE-2B9C-4354-AB4E-A4130CA6121E}" name="2025 SP1" dataDxfId="21"/>
    <tableColumn id="16" xr3:uid="{2223FE40-17DC-4F03-AF94-F15E649BE55C}" name="2025 SP2" dataDxfId="20"/>
    <tableColumn id="17" xr3:uid="{799E1EE5-2993-44ED-BFFA-7513E1339FD6}" name="2025 SP3" dataDxfId="19"/>
    <tableColumn id="18" xr3:uid="{8F29D384-5282-42E4-90B5-4587F9896DC1}" name="2025 SP4" dataDxfId="18"/>
    <tableColumn id="19" xr3:uid="{DD5761AA-328F-4DBE-8AAF-4B167D029A47}" name="2026 SP1" dataDxfId="17"/>
    <tableColumn id="20" xr3:uid="{0A63E5A1-D366-426C-9D7D-52087C154305}" name="2026 SP2" dataDxfId="16"/>
    <tableColumn id="21" xr3:uid="{E7C16E2F-794B-4AC8-B83B-53D9FC8F28BD}" name="2026 SP3" dataDxfId="15"/>
    <tableColumn id="22" xr3:uid="{6F4FFAE5-F5BE-4CA4-8535-D6AC5D836155}" name="2026 SP4" dataDxfId="14"/>
    <tableColumn id="23" xr3:uid="{A2CDBFED-094E-4740-B991-16C6C9B6877B}" name="2025 Transition Notes" dataDxfId="13"/>
    <tableColumn id="24" xr3:uid="{ED81D642-A355-49FD-9FDA-96FFDFEF139A}" name="Progress Required" dataDxfId="12"/>
    <tableColumn id="25" xr3:uid="{C4205A1F-35D2-4D7E-B3B0-81F0A7C1887D}" name="Questions" dataDxfId="11"/>
    <tableColumn id="26" xr3:uid="{1182FD14-590F-4812-A9EF-6DB06179A258}" name="OUA Sort ID" dataDxfId="10"/>
    <tableColumn id="27" xr3:uid="{D6E5401D-1DB2-4F82-8CE1-BA7F89C9BB6E}" name="OUA OSeq"/>
    <tableColumn id="28" xr3:uid="{A26693FF-934C-4CF8-A6F9-8ABFC93E7309}" name="OUA NSeq"/>
    <tableColumn id="29" xr3:uid="{E49EE505-4504-4A28-A67D-3F91C1C2432F}" name="Alt NSeq"/>
    <tableColumn id="30" xr3:uid="{52446662-00A3-4176-A218-79E2D9983173}" name="Change Effective"/>
  </tableColumns>
  <tableStyleInfo name="Table Style 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0047763E-E215-4328-8984-4DF73376A2D8}" name="Table_OUAStg1" displayName="Table_OUAStg1" ref="C14:Q28" totalsRowShown="0" headerRowBorderDxfId="199" tableBorderDxfId="198">
  <autoFilter ref="C14:Q28" xr:uid="{0047763E-E215-4328-8984-4DF73376A2D8}"/>
  <tableColumns count="15">
    <tableColumn id="1" xr3:uid="{C0C03392-F111-4016-BD9D-3391DD055775}" name="OUA Sort ID" dataDxfId="197"/>
    <tableColumn id="2" xr3:uid="{AAADC7D1-6313-496B-9E83-F00093F48D7D}" name="OUA OSeq" dataDxfId="196"/>
    <tableColumn id="3" xr3:uid="{9A68255F-00E1-42A3-B823-2CCAE4860565}" name="OYr" dataDxfId="195"/>
    <tableColumn id="4" xr3:uid="{37E8C0AA-F58D-4657-B2CB-0E2379A151B0}" name="Old OUA UDC"/>
    <tableColumn id="5" xr3:uid="{0547F9A4-D040-4AEA-96F0-F25BC108728D}" name="Old Ver"/>
    <tableColumn id="6" xr3:uid="{93A7E2A9-64F3-4132-8A7A-F4C114BEB69C}" name="Old OUA Cd" dataDxfId="194"/>
    <tableColumn id="7" xr3:uid="{C6793690-CAA9-412F-A0BD-98EA73EC2D64}" name="Old Title" dataDxfId="193"/>
    <tableColumn id="8" xr3:uid="{D716E56A-4FBF-49D3-9F35-D3AD6A793967}" name="Old Credits"/>
    <tableColumn id="9" xr3:uid="{D55F77C2-8EB8-422B-BB70-45A8AF6B369F}" name="OUA NSeq" dataDxfId="192"/>
    <tableColumn id="10" xr3:uid="{B48256E9-3937-4009-BC67-A544BB102530}" name="NYr" dataDxfId="191"/>
    <tableColumn id="11" xr3:uid="{BC69DB86-D150-4EF0-A10F-3E4DC1A36131}" name="New OUA UDC" dataDxfId="190"/>
    <tableColumn id="12" xr3:uid="{E49E81A0-77F2-4A4B-AE4E-43DF8AC7EE19}" name="New Ver" dataDxfId="189"/>
    <tableColumn id="13" xr3:uid="{3A04B66A-D974-4011-894D-DCB3ED1F3279}" name="New OUA Cd"/>
    <tableColumn id="14" xr3:uid="{1176116D-3723-49E2-B69B-01E294AAA7C5}" name="New Title" dataDxfId="188"/>
    <tableColumn id="15" xr3:uid="{B158B069-D8F5-46D1-8718-B88CDC0091E0}" name="New Credits"/>
  </tableColumns>
  <tableStyleInfo name="Table Style 1"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6FCA47FB-65E0-4B07-BD3F-EC0D31DC3619}" name="Table_ARTSTOUAStg1" displayName="Table_ARTSTOUAStg1" ref="C30:Q48" totalsRowShown="0" headerRowBorderDxfId="187" tableBorderDxfId="186">
  <autoFilter ref="C30:Q48" xr:uid="{6FCA47FB-65E0-4B07-BD3F-EC0D31DC3619}"/>
  <tableColumns count="15">
    <tableColumn id="1" xr3:uid="{70094CDA-CE30-4E66-9304-7C041F3868DC}" name="OUA Sort ID"/>
    <tableColumn id="2" xr3:uid="{FAE7E398-A631-4F29-909C-CB2325BB14CA}" name="OUA OSeq"/>
    <tableColumn id="3" xr3:uid="{56432CB6-F6BD-450B-8BFB-1E8CD632AFBA}" name="OYr"/>
    <tableColumn id="4" xr3:uid="{565F2816-1C2C-4DF7-9D37-3750064F4834}" name="Old OUA UDC"/>
    <tableColumn id="5" xr3:uid="{C7090AF2-4C2A-46AF-89EB-1F4740D4E5CA}" name="Old Ver"/>
    <tableColumn id="6" xr3:uid="{38594B0B-7441-4393-B4F0-D171BE5AF999}" name="Old OUA Cd"/>
    <tableColumn id="7" xr3:uid="{3F57D17C-4594-4178-9F6F-BF7F303831A1}" name="Old Title"/>
    <tableColumn id="8" xr3:uid="{0F513855-E4A6-4A18-902F-D774A8C7D12D}" name="Old Credits"/>
    <tableColumn id="9" xr3:uid="{454359F9-4451-43F5-9CF8-8E2BD5079F2C}" name="OUA NSeq" dataDxfId="185"/>
    <tableColumn id="10" xr3:uid="{055E0F31-DEBB-43BF-ABE2-1DCED150A4CB}" name="NYr" dataDxfId="184"/>
    <tableColumn id="11" xr3:uid="{A157278B-EAB1-42B6-A831-26A9881D6E1B}" name="New OUA UDC"/>
    <tableColumn id="12" xr3:uid="{0BD69CEA-8021-4A4B-BD55-BC1B68ACF5A5}" name="New Ver"/>
    <tableColumn id="13" xr3:uid="{6BF2F724-C02A-4294-842C-C30481695E0E}" name="New OUA Cd"/>
    <tableColumn id="14" xr3:uid="{A2E3460D-261B-4C88-A7D8-A78AF16BBED7}" name="New Title"/>
    <tableColumn id="15" xr3:uid="{18BCD864-8B8E-43D0-B48A-E38CB3D1C982}" name="New Credits"/>
  </tableColumns>
  <tableStyleInfo name="Table Style 1"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975BA2FC-3FA6-4F0E-B22F-D4A04C3B3EED}" name="Table_ENGLTOUAStg1" displayName="Table_ENGLTOUAStg1" ref="C49:Q64" totalsRowShown="0" headerRowBorderDxfId="183" tableBorderDxfId="182">
  <autoFilter ref="C49:Q64" xr:uid="{975BA2FC-3FA6-4F0E-B22F-D4A04C3B3EED}"/>
  <tableColumns count="15">
    <tableColumn id="1" xr3:uid="{67ECC070-4118-4B4F-825C-24C50F0693CA}" name="OUA Sort ID" dataDxfId="181"/>
    <tableColumn id="2" xr3:uid="{588AD2CE-98B3-4EDD-B567-2913173A04CD}" name="OUA OSeq" dataDxfId="180"/>
    <tableColumn id="3" xr3:uid="{EBFF840D-0B7B-482B-9510-EC16E83CCDF2}" name="OYr" dataDxfId="179"/>
    <tableColumn id="4" xr3:uid="{620EE365-31C1-4E46-AE2A-11D5F0862E61}" name="Old OUA UDC" dataDxfId="178"/>
    <tableColumn id="5" xr3:uid="{C2FE955F-6F06-45F4-9F2E-DF06A931ED90}" name="Old Ver" dataDxfId="177"/>
    <tableColumn id="6" xr3:uid="{8FA90B34-DA33-4716-8044-7D2A4E2A8FC3}" name="Old OUA Cd" dataDxfId="176"/>
    <tableColumn id="7" xr3:uid="{C52F33B6-6A8D-436E-8CCA-E57F6DB53D9F}" name="Old Title" dataDxfId="175"/>
    <tableColumn id="8" xr3:uid="{F0FF9FDF-48BA-44CF-AD6F-CE555E911862}" name="Old Credits" dataDxfId="174"/>
    <tableColumn id="9" xr3:uid="{9F523E66-3BFB-4159-A876-A9605C6F64C7}" name="OUA NSeq" dataDxfId="173"/>
    <tableColumn id="10" xr3:uid="{104D4CED-B4FC-4647-95E1-41A43A725970}" name="NYr" dataDxfId="172"/>
    <tableColumn id="11" xr3:uid="{46DEBC10-5AF5-470E-B893-0E657F1DDA45}" name="New OUA UDC" dataDxfId="171"/>
    <tableColumn id="12" xr3:uid="{0FA8AA78-F16A-497E-A03C-1DE266D7CBA8}" name="New Ver"/>
    <tableColumn id="13" xr3:uid="{4BAA04C1-F164-4A2D-8777-3C830FB254DF}" name="New OUA Cd"/>
    <tableColumn id="14" xr3:uid="{A7A6F791-1E8E-4313-9931-FC8DDDED4650}" name="New Title"/>
    <tableColumn id="15" xr3:uid="{5A30AEDD-70EC-4270-AA0F-9BD1D90262CA}" name="New Credits" dataDxfId="170"/>
  </tableColumns>
  <tableStyleInfo name="Table Style 1"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D8D82035-E13C-451C-80E1-197ACB2CAFC5}" name="Table_HUSGEOUAStg1" displayName="Table_HUSGEOUAStg1" ref="C65:Q89" totalsRowShown="0" dataDxfId="168" headerRowBorderDxfId="169" tableBorderDxfId="167" dataCellStyle="Normal 34">
  <autoFilter ref="C65:Q89" xr:uid="{D8D82035-E13C-451C-80E1-197ACB2CAFC5}"/>
  <tableColumns count="15">
    <tableColumn id="1" xr3:uid="{2ABB7536-CC26-4A14-A1EA-E96675DD1C3D}" name="OUA Sort ID" dataDxfId="166"/>
    <tableColumn id="2" xr3:uid="{C2465E2E-71E5-4145-AAF7-2CA9C794321B}" name="OUA OSeq" dataDxfId="165" dataCellStyle="Normal 34"/>
    <tableColumn id="3" xr3:uid="{583B52C8-139E-4A0D-84AF-5D58A45EEC50}" name="OYr" dataDxfId="164"/>
    <tableColumn id="4" xr3:uid="{A5621C59-3F5B-4DAC-857B-FF369D696FA4}" name="Old OUA UDC" dataDxfId="163" dataCellStyle="Normal 34"/>
    <tableColumn id="5" xr3:uid="{D7DBBBB4-1C26-4BF3-84B7-021696E7DA82}" name="Old Ver" dataDxfId="162" dataCellStyle="Normal 34"/>
    <tableColumn id="6" xr3:uid="{FE66BB35-2750-4A89-98BD-D029B65D469C}" name="Old OUA Cd" dataDxfId="161"/>
    <tableColumn id="7" xr3:uid="{4F58B926-9EA6-4710-958A-5C18B43FBFF2}" name="Old Title" dataDxfId="160" dataCellStyle="Normal 34"/>
    <tableColumn id="8" xr3:uid="{0546EC30-E17D-4471-9D99-9ABC8875954A}" name="Old Credits" dataDxfId="159" dataCellStyle="Normal 34"/>
    <tableColumn id="9" xr3:uid="{8CD9D0F3-11FA-4C73-986C-0D8424EC0016}" name="OUA NSeq"/>
    <tableColumn id="10" xr3:uid="{3EDCC442-7D79-4996-907C-381A49404B8D}" name="NYr"/>
    <tableColumn id="11" xr3:uid="{018C7DAA-C924-4335-8121-DB5A62150384}" name="New OUA UDC" dataDxfId="158" dataCellStyle="Normal 34"/>
    <tableColumn id="12" xr3:uid="{1759BC7F-215D-47F0-BF11-BAC9F3BC1376}" name="New Ver" dataDxfId="157" dataCellStyle="Normal 34"/>
    <tableColumn id="13" xr3:uid="{3B20AEC9-69EB-476C-B6F4-43B5918A53B3}" name="New OUA Cd" dataDxfId="156" dataCellStyle="Normal 34"/>
    <tableColumn id="14" xr3:uid="{4EAA9F53-3D29-4AB3-A03E-3ADAB00B407B}" name="New Title" dataDxfId="155" dataCellStyle="Normal 34"/>
    <tableColumn id="15" xr3:uid="{80F697CF-2B4C-42D4-A6A4-C8030A0C5212}" name="New Credits"/>
  </tableColumns>
  <tableStyleInfo name="Table Style 1"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 xr:uid="{112BA1A1-8DED-4BEA-99E6-2CEBA18D0581}" name="Table_MajOptions" displayName="Table_MajOptions" ref="C91:Q109" totalsRowShown="0" dataDxfId="153" headerRowBorderDxfId="154" tableBorderDxfId="152">
  <autoFilter ref="C91:Q109" xr:uid="{112BA1A1-8DED-4BEA-99E6-2CEBA18D0581}"/>
  <tableColumns count="15">
    <tableColumn id="1" xr3:uid="{D7D2974F-0206-411A-867E-D6993FD0B72C}" name="OUA Sort ID" dataDxfId="151"/>
    <tableColumn id="2" xr3:uid="{CB331C77-1C66-4653-ACAD-F260DA04C4CD}" name="Column1" dataDxfId="150" dataCellStyle="Normal 34"/>
    <tableColumn id="3" xr3:uid="{788948D2-0ECC-4AE0-96E0-AFC235B03DBF}" name="Column2" dataDxfId="149"/>
    <tableColumn id="4" xr3:uid="{607B5D4D-4542-435A-87FE-A2B7037A1BC7}" name="Old OUA UDC" dataDxfId="148" dataCellStyle="Normal 34"/>
    <tableColumn id="5" xr3:uid="{8AF83BC2-BD0E-4394-9898-AF95ED147D9D}" name="Old Ver" dataDxfId="147" dataCellStyle="Normal 34"/>
    <tableColumn id="6" xr3:uid="{55688B50-46BC-4C6D-8A3A-B5D5BF77C91F}" name="Old OUA Cd" dataDxfId="146"/>
    <tableColumn id="7" xr3:uid="{A28BB823-0A43-4D88-BCB7-853F61B56FB5}" name="Old Title" dataDxfId="145" dataCellStyle="Normal 34"/>
    <tableColumn id="8" xr3:uid="{E3A3F07C-94B6-4B4B-8CCF-D594E07B6053}" name="Old Credits" dataDxfId="144" dataCellStyle="Normal 34"/>
    <tableColumn id="9" xr3:uid="{01101DF0-0142-4206-82C6-6E87FF388809}" name="NewOpt ENGLT" dataDxfId="143"/>
    <tableColumn id="10" xr3:uid="{20B8A69B-19C7-47C9-A9BA-6D48181F021E}" name="NewOpt HUSGE" dataDxfId="142"/>
    <tableColumn id="11" xr3:uid="{B554FC61-47C1-4BBC-A963-396A5A895A56}" name="NewOpt ARTST" dataDxfId="141"/>
    <tableColumn id="12" xr3:uid="{41470FD8-CFB3-46D0-8C72-249F1C09BA89}" name="New Ver" dataDxfId="140"/>
    <tableColumn id="13" xr3:uid="{773FFF5A-F206-49E5-95BC-93EADB7BA48E}" name="New OUA Cd" dataDxfId="139"/>
    <tableColumn id="14" xr3:uid="{78199C62-83E2-4169-B004-BB858D939326}" name="New Title" dataDxfId="138"/>
    <tableColumn id="15" xr3:uid="{DA367058-4A30-411C-99BA-ACDAAB8C53C7}" name="New Credits" dataDxfId="137" dataCellStyle="Normal 34"/>
  </tableColumns>
  <tableStyleInfo name="Table Style 1"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 xr:uid="{8627A7F4-05B1-4AA5-80E6-67BB8A87D46E}" name="Table_ARTSTOUAStg2" displayName="Table_ARTSTOUAStg2" ref="C130:Q148" totalsRowShown="0" dataDxfId="135" headerRowBorderDxfId="136" tableBorderDxfId="134">
  <autoFilter ref="C130:Q148" xr:uid="{8627A7F4-05B1-4AA5-80E6-67BB8A87D46E}"/>
  <tableColumns count="15">
    <tableColumn id="1" xr3:uid="{13330098-FD4D-4A85-B815-4683385E3377}" name="OUA Sort ID"/>
    <tableColumn id="2" xr3:uid="{3F98A223-58B3-40AB-9A9F-0E37A93C2BF1}" name="OUA OSeq"/>
    <tableColumn id="3" xr3:uid="{95C554D6-E2B9-4232-B752-23514ED01EE4}" name="OYr"/>
    <tableColumn id="4" xr3:uid="{79A145E8-C801-4BD1-9E6A-3CDC1C15752F}" name="Old OUA UDC" dataDxfId="133"/>
    <tableColumn id="5" xr3:uid="{E117C07A-5E7C-4DD0-AF57-7EDBCCF1B75A}" name="Old Ver" dataDxfId="132"/>
    <tableColumn id="6" xr3:uid="{EE4713F8-9FE3-44A6-B652-14703AB8CA8D}" name="Old OUA Cd" dataDxfId="131"/>
    <tableColumn id="7" xr3:uid="{47815D67-6E9F-45AF-88C8-40390C95298A}" name="Old Title" dataDxfId="130"/>
    <tableColumn id="8" xr3:uid="{73144232-373C-406B-97D2-DA7826F640E7}" name="Old Credits"/>
    <tableColumn id="9" xr3:uid="{FD37D783-F11F-40C9-8BE8-EA64F5836469}" name="OUA NSeq"/>
    <tableColumn id="10" xr3:uid="{4B736303-E513-4648-B640-552DE456F303}" name="NYr"/>
    <tableColumn id="11" xr3:uid="{A7FA3944-79B9-4027-A8B3-0E7E3A0F96B2}" name="New OUA UDC" dataDxfId="129"/>
    <tableColumn id="12" xr3:uid="{67882EBD-A325-417F-BCA4-B3852AD14F4E}" name="New Ver" dataDxfId="128"/>
    <tableColumn id="13" xr3:uid="{FE247623-A32F-45F4-BFF0-7C3252D4553C}" name="New OUA Cd" dataDxfId="127"/>
    <tableColumn id="14" xr3:uid="{42D8E14D-61AA-4CDF-8621-EB4E5613F625}" name="New Title" dataDxfId="126"/>
    <tableColumn id="15" xr3:uid="{A7182486-0D5F-41ED-9AA5-472E80C6935A}" name="New Credits"/>
  </tableColumns>
  <tableStyleInfo name="Table Style 1"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1" xr:uid="{168888D6-1D78-44BB-B372-F45DD71973EE}" name="Table_ENGLTOUAStg2" displayName="Table_ENGLTOUAStg2" ref="C149:Q164" totalsRowShown="0" headerRowBorderDxfId="125" tableBorderDxfId="124">
  <autoFilter ref="C149:Q164" xr:uid="{168888D6-1D78-44BB-B372-F45DD71973EE}"/>
  <tableColumns count="15">
    <tableColumn id="1" xr3:uid="{4FCADF8A-7D28-47D4-BB1E-46425C7F914E}" name="OUA Sort ID" dataDxfId="123"/>
    <tableColumn id="2" xr3:uid="{03C60262-8B95-4B26-B471-2592370B1EEB}" name="OUA OSeq" dataDxfId="122"/>
    <tableColumn id="3" xr3:uid="{53D5197B-A91F-46CB-8B09-F080AB4E303B}" name="OYr" dataDxfId="121"/>
    <tableColumn id="4" xr3:uid="{E85FFC46-19E5-473F-924C-6755BF05EDAF}" name="Old OUA UDC" dataDxfId="120"/>
    <tableColumn id="5" xr3:uid="{7B3DE538-E46B-4F14-9C43-9614AC3448E6}" name="Old Ver" dataDxfId="119"/>
    <tableColumn id="6" xr3:uid="{D84EC4F6-4610-46D1-9A63-36615B20E26C}" name="Old OUA Cd" dataDxfId="118"/>
    <tableColumn id="7" xr3:uid="{6C0674CD-E54E-4944-8497-4AFE2F18EC06}" name="Old Title"/>
    <tableColumn id="8" xr3:uid="{5738FB73-C853-40A1-B230-75BEACF892A8}" name="Old Credits" dataDxfId="117"/>
    <tableColumn id="9" xr3:uid="{2DFD8EB4-3AAA-43D0-A22D-E5704C5DA68C}" name="OUA NSeq" dataDxfId="116"/>
    <tableColumn id="10" xr3:uid="{1DEA1290-38A6-4430-874E-0BEF7A92E12D}" name="NYr"/>
    <tableColumn id="11" xr3:uid="{5C6D9B3D-5C12-4E28-AC02-503565A6CEA0}" name="New OUA UDC"/>
    <tableColumn id="12" xr3:uid="{5125D876-DD32-40B1-B873-633CA792D931}" name="New Ver"/>
    <tableColumn id="13" xr3:uid="{A6DEC278-F21D-4829-A61B-B664B0CA9B68}" name="New OUA Cd"/>
    <tableColumn id="14" xr3:uid="{747AADDF-F7CA-448D-AEA7-E0AE29C884FC}" name="New Title"/>
    <tableColumn id="15" xr3:uid="{CE7502D4-2017-42C3-A42D-1D8054566E62}" name="New Credits"/>
  </tableColumns>
  <tableStyleInfo name="Table Style 1"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2" xr:uid="{922D7753-87B7-4F99-9477-A5351A8AE585}" name="Table_HUSGEOUAStg2" displayName="Table_HUSGEOUAStg2" ref="C165:Q189" totalsRowShown="0" headerRowBorderDxfId="115" tableBorderDxfId="114">
  <autoFilter ref="C165:Q189" xr:uid="{922D7753-87B7-4F99-9477-A5351A8AE585}"/>
  <tableColumns count="15">
    <tableColumn id="1" xr3:uid="{DE8EFCAB-D5B5-474A-8159-94488D223135}" name="OUA Sort ID" dataDxfId="113"/>
    <tableColumn id="2" xr3:uid="{5BE71714-1A39-4647-822E-3D45D6BF7912}" name="OUA OSeq" dataDxfId="112"/>
    <tableColumn id="3" xr3:uid="{7FD83297-6903-4A5F-9FC2-A9B001258159}" name="OYr" dataDxfId="111"/>
    <tableColumn id="4" xr3:uid="{B5D63239-B960-4E6F-BCA6-495DA7DC8C62}" name="Old OUA UDC" dataDxfId="110"/>
    <tableColumn id="5" xr3:uid="{75C54AAD-A119-4930-AE89-06708F1B8A0C}" name="Old Ver" dataDxfId="109"/>
    <tableColumn id="6" xr3:uid="{7ACA36BA-FF48-430F-8D51-D01E1F0F45AB}" name="Old OUA Cd" dataDxfId="108"/>
    <tableColumn id="7" xr3:uid="{0FF71ED3-C946-48E4-ACA2-A2FEDE72FCE5}" name="Old Title" dataDxfId="107"/>
    <tableColumn id="8" xr3:uid="{4641635E-7187-483E-ADE6-1C6CC49C61AD}" name="Old Credits"/>
    <tableColumn id="9" xr3:uid="{44BBB9F3-78E1-48AE-AFCE-EFDA257D1961}" name="OUA NSeq" dataDxfId="106"/>
    <tableColumn id="10" xr3:uid="{26B89A1F-A08F-45FA-A304-81F4858641BE}" name="NYr" dataDxfId="105"/>
    <tableColumn id="11" xr3:uid="{1B060283-E4A3-4C15-B03A-4CA3A0B6DC50}" name="New OUA UDC"/>
    <tableColumn id="12" xr3:uid="{8219F86C-285C-4A5D-9F8C-FBCA52B3C0F4}" name="New Ver"/>
    <tableColumn id="13" xr3:uid="{36F32793-C5AE-4362-B2F6-C8B057698A0A}" name="New OUA Cd"/>
    <tableColumn id="14" xr3:uid="{550981FD-F0F3-4C4C-80EC-5BFD0713BACF}" name="New Title"/>
    <tableColumn id="15" xr3:uid="{76F8FD9A-01CA-431F-8AAC-47D24BC8B8F1}" name="New Credits"/>
  </tableColumns>
  <tableStyleInfo name="Table Style 1"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curtin.edu.au/students/connect/" TargetMode="External"/><Relationship Id="rId1" Type="http://schemas.openxmlformats.org/officeDocument/2006/relationships/hyperlink" Target="https://www.curtin.edu.au/students/connect/" TargetMode="External"/><Relationship Id="rId4"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8" Type="http://schemas.openxmlformats.org/officeDocument/2006/relationships/table" Target="../tables/table7.xml"/><Relationship Id="rId13" Type="http://schemas.openxmlformats.org/officeDocument/2006/relationships/table" Target="../tables/table12.xml"/><Relationship Id="rId18" Type="http://schemas.openxmlformats.org/officeDocument/2006/relationships/table" Target="../tables/table17.xml"/><Relationship Id="rId3" Type="http://schemas.openxmlformats.org/officeDocument/2006/relationships/table" Target="../tables/table2.xml"/><Relationship Id="rId7" Type="http://schemas.openxmlformats.org/officeDocument/2006/relationships/table" Target="../tables/table6.xml"/><Relationship Id="rId12" Type="http://schemas.openxmlformats.org/officeDocument/2006/relationships/table" Target="../tables/table11.xml"/><Relationship Id="rId17" Type="http://schemas.openxmlformats.org/officeDocument/2006/relationships/table" Target="../tables/table16.xml"/><Relationship Id="rId2" Type="http://schemas.openxmlformats.org/officeDocument/2006/relationships/table" Target="../tables/table1.xml"/><Relationship Id="rId16" Type="http://schemas.openxmlformats.org/officeDocument/2006/relationships/table" Target="../tables/table15.xml"/><Relationship Id="rId1" Type="http://schemas.openxmlformats.org/officeDocument/2006/relationships/printerSettings" Target="../printerSettings/printerSettings2.bin"/><Relationship Id="rId6" Type="http://schemas.openxmlformats.org/officeDocument/2006/relationships/table" Target="../tables/table5.xml"/><Relationship Id="rId11" Type="http://schemas.openxmlformats.org/officeDocument/2006/relationships/table" Target="../tables/table10.xml"/><Relationship Id="rId5" Type="http://schemas.openxmlformats.org/officeDocument/2006/relationships/table" Target="../tables/table4.xml"/><Relationship Id="rId15" Type="http://schemas.openxmlformats.org/officeDocument/2006/relationships/table" Target="../tables/table14.xml"/><Relationship Id="rId10" Type="http://schemas.openxmlformats.org/officeDocument/2006/relationships/table" Target="../tables/table9.xml"/><Relationship Id="rId4" Type="http://schemas.openxmlformats.org/officeDocument/2006/relationships/table" Target="../tables/table3.xml"/><Relationship Id="rId9" Type="http://schemas.openxmlformats.org/officeDocument/2006/relationships/table" Target="../tables/table8.xml"/><Relationship Id="rId14" Type="http://schemas.openxmlformats.org/officeDocument/2006/relationships/table" Target="../tables/table13.xml"/></Relationships>
</file>

<file path=xl/worksheets/_rels/sheet3.xml.rels><?xml version="1.0" encoding="UTF-8" standalone="yes"?>
<Relationships xmlns="http://schemas.openxmlformats.org/package/2006/relationships"><Relationship Id="rId2" Type="http://schemas.openxmlformats.org/officeDocument/2006/relationships/table" Target="../tables/table18.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5E96D1-D008-44C9-8617-6366ACCE979E}">
  <sheetPr>
    <pageSetUpPr fitToPage="1"/>
  </sheetPr>
  <dimension ref="A1:W98"/>
  <sheetViews>
    <sheetView showGridLines="0" tabSelected="1" zoomScaleNormal="100" workbookViewId="0">
      <selection activeCell="H4" sqref="H4:J4"/>
    </sheetView>
  </sheetViews>
  <sheetFormatPr defaultColWidth="9.140625" defaultRowHeight="15.75" x14ac:dyDescent="0.25"/>
  <cols>
    <col min="1" max="1" width="5.42578125" style="753" customWidth="1"/>
    <col min="2" max="2" width="11.7109375" style="755" customWidth="1"/>
    <col min="3" max="3" width="8.7109375" style="755" customWidth="1"/>
    <col min="4" max="4" width="35.7109375" style="755" customWidth="1"/>
    <col min="5" max="5" width="8.7109375" style="755" customWidth="1"/>
    <col min="6" max="6" width="11.7109375" style="755" customWidth="1"/>
    <col min="7" max="7" width="8.7109375" style="755" customWidth="1"/>
    <col min="8" max="8" width="10.7109375" style="755" customWidth="1"/>
    <col min="9" max="9" width="27.7109375" style="755" customWidth="1"/>
    <col min="10" max="10" width="13.7109375" style="755" customWidth="1"/>
    <col min="11" max="11" width="18.7109375" style="755" customWidth="1"/>
    <col min="12" max="15" width="5.7109375" style="755" customWidth="1"/>
    <col min="16" max="16" width="15.7109375" style="755" customWidth="1"/>
    <col min="17" max="19" width="3.7109375" style="755" customWidth="1"/>
    <col min="20" max="20" width="48.7109375" style="755" customWidth="1"/>
    <col min="21" max="21" width="9.140625" style="756"/>
    <col min="22" max="16384" width="9.140625" style="755"/>
  </cols>
  <sheetData>
    <row r="1" spans="1:23" s="750" customFormat="1" ht="15" x14ac:dyDescent="0.2">
      <c r="E1" s="751"/>
      <c r="H1" s="750" t="str">
        <f>VLOOKUP(H4,'OUA TransData '!H5:J8,3,FALSE)</f>
        <v>Start</v>
      </c>
      <c r="I1" s="751" t="str">
        <f>VLOOKUP(H5,'OUA TransData '!O5:Q9,3,FALSE)</f>
        <v>Start</v>
      </c>
      <c r="J1" s="750" t="str">
        <f>"Table_"&amp;I1</f>
        <v>Table_Start</v>
      </c>
      <c r="K1" s="750" t="str">
        <f>"Table_"&amp;H1&amp;I1</f>
        <v>Table_StartStart</v>
      </c>
      <c r="U1" s="752"/>
    </row>
    <row r="2" spans="1:23" ht="35.1" customHeight="1" x14ac:dyDescent="0.25">
      <c r="B2" s="931" t="s">
        <v>0</v>
      </c>
      <c r="C2" s="931"/>
      <c r="D2" s="931"/>
      <c r="E2" s="931"/>
      <c r="F2" s="754"/>
      <c r="G2" s="754"/>
      <c r="H2" s="754"/>
      <c r="I2" s="754"/>
      <c r="J2" s="754"/>
      <c r="K2" s="754"/>
      <c r="L2" s="754"/>
      <c r="M2" s="754"/>
      <c r="N2" s="754"/>
      <c r="O2" s="754"/>
      <c r="P2" s="754"/>
    </row>
    <row r="3" spans="1:23" ht="15" customHeight="1" x14ac:dyDescent="0.3">
      <c r="B3" s="757"/>
      <c r="C3" s="757"/>
      <c r="D3" s="757"/>
      <c r="E3" s="758"/>
      <c r="F3" s="759" t="s">
        <v>1</v>
      </c>
      <c r="G3" s="757"/>
      <c r="H3" s="757"/>
      <c r="I3" s="757"/>
      <c r="J3" s="757"/>
      <c r="K3" s="760"/>
      <c r="L3" s="757"/>
      <c r="M3" s="757"/>
      <c r="N3" s="757"/>
      <c r="O3" s="757"/>
      <c r="P3" s="760"/>
      <c r="R3" s="761" t="s">
        <v>2</v>
      </c>
      <c r="T3" s="761"/>
      <c r="W3" s="762"/>
    </row>
    <row r="4" spans="1:23" ht="18" customHeight="1" x14ac:dyDescent="0.25">
      <c r="B4" s="763"/>
      <c r="C4" s="764" t="s">
        <v>3</v>
      </c>
      <c r="D4" s="765" t="str">
        <f>'OUA TransData '!$G$3</f>
        <v>Bachelor of Education (Secondary Education)(OpenUnis CSP)</v>
      </c>
      <c r="E4" s="766"/>
      <c r="F4" s="764"/>
      <c r="G4" s="764" t="s">
        <v>4</v>
      </c>
      <c r="H4" s="935" t="s">
        <v>60</v>
      </c>
      <c r="I4" s="935"/>
      <c r="J4" s="935"/>
      <c r="K4" s="768" t="s">
        <v>6</v>
      </c>
      <c r="L4" s="769"/>
      <c r="M4" s="770"/>
      <c r="N4" s="770"/>
      <c r="O4" s="770"/>
      <c r="R4" s="771" t="s">
        <v>7</v>
      </c>
      <c r="S4" s="939" t="s">
        <v>8</v>
      </c>
      <c r="T4" s="940"/>
    </row>
    <row r="5" spans="1:23" ht="18" customHeight="1" x14ac:dyDescent="0.25">
      <c r="B5" s="763"/>
      <c r="C5" s="764" t="s">
        <v>9</v>
      </c>
      <c r="D5" s="765" t="str">
        <f>'OUA TransData '!$G$4</f>
        <v>800 credit points required</v>
      </c>
      <c r="E5" s="766"/>
      <c r="F5" s="772" t="s">
        <v>10</v>
      </c>
      <c r="G5" s="767"/>
      <c r="H5" s="935" t="s">
        <v>63</v>
      </c>
      <c r="I5" s="935"/>
      <c r="J5" s="935"/>
      <c r="K5" s="773" t="s">
        <v>12</v>
      </c>
      <c r="L5" s="774"/>
      <c r="M5" s="774"/>
      <c r="N5" s="774"/>
      <c r="O5" s="774"/>
      <c r="R5" s="775"/>
      <c r="S5" s="941"/>
      <c r="T5" s="942"/>
    </row>
    <row r="6" spans="1:23" s="789" customFormat="1" ht="11.1" customHeight="1" x14ac:dyDescent="0.25">
      <c r="A6" s="776"/>
      <c r="B6" s="777"/>
      <c r="C6" s="778"/>
      <c r="D6" s="778"/>
      <c r="E6" s="779"/>
      <c r="F6" s="780"/>
      <c r="G6" s="781"/>
      <c r="H6" s="781"/>
      <c r="I6" s="782"/>
      <c r="J6" s="782"/>
      <c r="K6" s="783"/>
      <c r="L6" s="932" t="s">
        <v>13</v>
      </c>
      <c r="M6" s="933"/>
      <c r="N6" s="933"/>
      <c r="O6" s="933"/>
      <c r="P6" s="786"/>
      <c r="Q6" s="787"/>
      <c r="R6" s="788"/>
      <c r="S6" s="943" t="s">
        <v>14</v>
      </c>
      <c r="T6" s="937"/>
      <c r="U6" s="756"/>
    </row>
    <row r="7" spans="1:23" s="789" customFormat="1" ht="11.1" customHeight="1" x14ac:dyDescent="0.2">
      <c r="A7" s="776"/>
      <c r="B7" s="790" t="s">
        <v>15</v>
      </c>
      <c r="C7" s="791" t="s">
        <v>16</v>
      </c>
      <c r="D7" s="791"/>
      <c r="E7" s="792"/>
      <c r="F7" s="793" t="s">
        <v>15</v>
      </c>
      <c r="G7" s="791" t="s">
        <v>17</v>
      </c>
      <c r="H7" s="791"/>
      <c r="I7" s="790"/>
      <c r="J7" s="790"/>
      <c r="K7" s="794" t="s">
        <v>18</v>
      </c>
      <c r="L7" s="790" t="s">
        <v>19</v>
      </c>
      <c r="M7" s="790" t="s">
        <v>20</v>
      </c>
      <c r="N7" s="790" t="s">
        <v>21</v>
      </c>
      <c r="O7" s="790" t="s">
        <v>22</v>
      </c>
      <c r="P7" s="786" t="s">
        <v>23</v>
      </c>
      <c r="Q7" s="787"/>
      <c r="R7" s="795"/>
      <c r="S7" s="943"/>
      <c r="T7" s="937"/>
      <c r="U7" s="756"/>
    </row>
    <row r="8" spans="1:23" s="805" customFormat="1" ht="14.1" customHeight="1" x14ac:dyDescent="0.2">
      <c r="A8" s="796">
        <v>1.1000000000000001</v>
      </c>
      <c r="B8" s="797" t="e">
        <f ca="1">VLOOKUP(A8,INDIRECT($J$1),4,FALSE)</f>
        <v>#REF!</v>
      </c>
      <c r="C8" s="798" t="e">
        <f ca="1">VLOOKUP($B8,OUATransHandbook[],3,FALSE)</f>
        <v>#REF!</v>
      </c>
      <c r="D8" s="798" t="e">
        <f ca="1">VLOOKUP($B8,OUATransHandbook[],4,FALSE)</f>
        <v>#REF!</v>
      </c>
      <c r="E8" s="798"/>
      <c r="F8" s="797" t="e">
        <f ca="1">VLOOKUP(A8,INDIRECT($J$1),11,FALSE)</f>
        <v>#REF!</v>
      </c>
      <c r="G8" s="798" t="e">
        <f ca="1">VLOOKUP($F8,OUATransHandbook[],3,FALSE)</f>
        <v>#REF!</v>
      </c>
      <c r="H8" s="798" t="e">
        <f ca="1">VLOOKUP($F8,OUATransHandbook[],4,FALSE)</f>
        <v>#REF!</v>
      </c>
      <c r="I8" s="798"/>
      <c r="J8" s="798"/>
      <c r="K8" s="192"/>
      <c r="L8" s="799" t="e">
        <f ca="1">VLOOKUP($F8,OUATransHandbook[],15,FALSE)</f>
        <v>#REF!</v>
      </c>
      <c r="M8" s="799" t="e">
        <f ca="1">VLOOKUP($F8,OUATransHandbook[],16,FALSE)</f>
        <v>#REF!</v>
      </c>
      <c r="N8" s="799" t="e">
        <f ca="1">VLOOKUP($F8,OUATransHandbook[],17,FALSE)</f>
        <v>#REF!</v>
      </c>
      <c r="O8" s="800" t="e">
        <f ca="1">VLOOKUP($F8,OUATransHandbook[],18,FALSE)</f>
        <v>#REF!</v>
      </c>
      <c r="P8" s="801" t="e">
        <f ca="1">VLOOKUP($F8,OUATransHandbook[],24,FALSE)</f>
        <v>#REF!</v>
      </c>
      <c r="Q8" s="802"/>
      <c r="R8" s="803"/>
      <c r="S8" s="943"/>
      <c r="T8" s="937"/>
      <c r="U8" s="804"/>
    </row>
    <row r="9" spans="1:23" s="814" customFormat="1" ht="9.9499999999999993" customHeight="1" x14ac:dyDescent="0.25">
      <c r="A9" s="806"/>
      <c r="B9" s="807"/>
      <c r="C9" s="808"/>
      <c r="D9" s="808"/>
      <c r="E9" s="808"/>
      <c r="F9" s="807"/>
      <c r="G9" s="808"/>
      <c r="H9" s="808" t="e">
        <f ca="1">VLOOKUP($F8,OUATransHandbook[],23,FALSE)</f>
        <v>#REF!</v>
      </c>
      <c r="I9" s="808"/>
      <c r="J9" s="808"/>
      <c r="K9" s="191"/>
      <c r="L9" s="809"/>
      <c r="M9" s="810"/>
      <c r="N9" s="810"/>
      <c r="O9" s="810"/>
      <c r="P9" s="811"/>
      <c r="Q9" s="812"/>
      <c r="R9" s="803"/>
      <c r="S9" s="944" t="s">
        <v>24</v>
      </c>
      <c r="T9" s="945"/>
      <c r="U9" s="813"/>
    </row>
    <row r="10" spans="1:23" s="805" customFormat="1" ht="14.1" customHeight="1" x14ac:dyDescent="0.2">
      <c r="A10" s="796">
        <v>1.2</v>
      </c>
      <c r="B10" s="815" t="e">
        <f ca="1">VLOOKUP(A10,INDIRECT($J$1),4,FALSE)</f>
        <v>#REF!</v>
      </c>
      <c r="C10" s="816" t="e">
        <f ca="1">VLOOKUP($B10,OUATransHandbook[],3,FALSE)</f>
        <v>#REF!</v>
      </c>
      <c r="D10" s="816" t="e">
        <f ca="1">VLOOKUP($B10,OUATransHandbook[],4,FALSE)</f>
        <v>#REF!</v>
      </c>
      <c r="E10" s="816"/>
      <c r="F10" s="815" t="e">
        <f ca="1">VLOOKUP(A10,INDIRECT($J$1),11,FALSE)</f>
        <v>#REF!</v>
      </c>
      <c r="G10" s="816" t="e">
        <f ca="1">VLOOKUP($F10,OUATransHandbook[],3,FALSE)</f>
        <v>#REF!</v>
      </c>
      <c r="H10" s="816" t="e">
        <f ca="1">VLOOKUP($F10,OUATransHandbook[],4,FALSE)</f>
        <v>#REF!</v>
      </c>
      <c r="I10" s="816"/>
      <c r="J10" s="816"/>
      <c r="K10" s="190"/>
      <c r="L10" s="817" t="e">
        <f ca="1">VLOOKUP($F10,OUATransHandbook[],15,FALSE)</f>
        <v>#REF!</v>
      </c>
      <c r="M10" s="818" t="e">
        <f ca="1">VLOOKUP($F10,OUATransHandbook[],16,FALSE)</f>
        <v>#REF!</v>
      </c>
      <c r="N10" s="818" t="e">
        <f ca="1">VLOOKUP($F10,OUATransHandbook[],17,FALSE)</f>
        <v>#REF!</v>
      </c>
      <c r="O10" s="818" t="e">
        <f ca="1">VLOOKUP($F10,OUATransHandbook[],18,FALSE)</f>
        <v>#REF!</v>
      </c>
      <c r="P10" s="819" t="e">
        <f ca="1">VLOOKUP($F10,OUATransHandbook[],24,FALSE)</f>
        <v>#REF!</v>
      </c>
      <c r="Q10" s="820"/>
      <c r="R10" s="821"/>
      <c r="S10" s="944"/>
      <c r="T10" s="945"/>
      <c r="U10" s="804"/>
    </row>
    <row r="11" spans="1:23" s="814" customFormat="1" ht="9.9499999999999993" customHeight="1" x14ac:dyDescent="0.25">
      <c r="A11" s="806"/>
      <c r="B11" s="807"/>
      <c r="C11" s="808"/>
      <c r="D11" s="808"/>
      <c r="E11" s="808"/>
      <c r="F11" s="807"/>
      <c r="G11" s="808"/>
      <c r="H11" s="808" t="e">
        <f ca="1">VLOOKUP($F10,OUATransHandbook[],23,FALSE)</f>
        <v>#REF!</v>
      </c>
      <c r="I11" s="808"/>
      <c r="J11" s="808"/>
      <c r="K11" s="191"/>
      <c r="L11" s="810"/>
      <c r="M11" s="810"/>
      <c r="N11" s="810"/>
      <c r="O11" s="810"/>
      <c r="P11" s="811"/>
      <c r="Q11" s="812"/>
      <c r="R11" s="822"/>
      <c r="S11" s="946" t="s">
        <v>25</v>
      </c>
      <c r="T11" s="947" t="s">
        <v>26</v>
      </c>
      <c r="U11" s="813"/>
    </row>
    <row r="12" spans="1:23" s="805" customFormat="1" ht="14.1" customHeight="1" x14ac:dyDescent="0.2">
      <c r="A12" s="796">
        <v>2.1</v>
      </c>
      <c r="B12" s="815" t="e">
        <f ca="1">VLOOKUP(A12,INDIRECT($J$1),4,FALSE)</f>
        <v>#REF!</v>
      </c>
      <c r="C12" s="816" t="e">
        <f ca="1">VLOOKUP($B12,OUATransHandbook[],3,FALSE)</f>
        <v>#REF!</v>
      </c>
      <c r="D12" s="816" t="e">
        <f ca="1">VLOOKUP($B12,OUATransHandbook[],4,FALSE)</f>
        <v>#REF!</v>
      </c>
      <c r="E12" s="816"/>
      <c r="F12" s="815" t="e">
        <f ca="1">VLOOKUP(A12,INDIRECT($J$1),11,FALSE)</f>
        <v>#REF!</v>
      </c>
      <c r="G12" s="816" t="e">
        <f ca="1">VLOOKUP($F12,OUATransHandbook[],3,FALSE)</f>
        <v>#REF!</v>
      </c>
      <c r="H12" s="816" t="e">
        <f ca="1">VLOOKUP($F12,OUATransHandbook[],4,FALSE)</f>
        <v>#REF!</v>
      </c>
      <c r="I12" s="825"/>
      <c r="J12" s="825"/>
      <c r="K12" s="190"/>
      <c r="L12" s="817" t="e">
        <f ca="1">VLOOKUP($F12,OUATransHandbook[],15,FALSE)</f>
        <v>#REF!</v>
      </c>
      <c r="M12" s="818" t="e">
        <f ca="1">VLOOKUP($F12,OUATransHandbook[],16,FALSE)</f>
        <v>#REF!</v>
      </c>
      <c r="N12" s="818" t="e">
        <f ca="1">VLOOKUP($F12,OUATransHandbook[],17,FALSE)</f>
        <v>#REF!</v>
      </c>
      <c r="O12" s="818" t="e">
        <f ca="1">VLOOKUP($F12,OUATransHandbook[],18,FALSE)</f>
        <v>#REF!</v>
      </c>
      <c r="P12" s="819" t="e">
        <f ca="1">VLOOKUP($F12,OUATransHandbook[],24,FALSE)</f>
        <v>#REF!</v>
      </c>
      <c r="Q12" s="820"/>
      <c r="R12" s="826"/>
      <c r="S12" s="946"/>
      <c r="T12" s="947"/>
      <c r="U12" s="804"/>
    </row>
    <row r="13" spans="1:23" s="814" customFormat="1" ht="9.9499999999999993" customHeight="1" x14ac:dyDescent="0.25">
      <c r="A13" s="806"/>
      <c r="B13" s="807"/>
      <c r="C13" s="808"/>
      <c r="D13" s="808"/>
      <c r="E13" s="808"/>
      <c r="F13" s="807"/>
      <c r="G13" s="808"/>
      <c r="H13" s="808" t="e">
        <f ca="1">VLOOKUP($F12,OUATransHandbook[],23,FALSE)</f>
        <v>#REF!</v>
      </c>
      <c r="I13" s="808"/>
      <c r="J13" s="808"/>
      <c r="K13" s="191"/>
      <c r="L13" s="810"/>
      <c r="M13" s="810"/>
      <c r="N13" s="810"/>
      <c r="O13" s="810"/>
      <c r="P13" s="811"/>
      <c r="Q13" s="812"/>
      <c r="R13" s="821"/>
      <c r="T13" s="947"/>
      <c r="U13" s="813"/>
    </row>
    <row r="14" spans="1:23" s="805" customFormat="1" ht="14.1" customHeight="1" x14ac:dyDescent="0.2">
      <c r="A14" s="796">
        <v>2.2000000000000002</v>
      </c>
      <c r="B14" s="815" t="e">
        <f ca="1">VLOOKUP(A14,INDIRECT($J$1),4,FALSE)</f>
        <v>#REF!</v>
      </c>
      <c r="C14" s="816" t="e">
        <f ca="1">VLOOKUP($B14,OUATransHandbook[],3,FALSE)</f>
        <v>#REF!</v>
      </c>
      <c r="D14" s="816" t="e">
        <f ca="1">VLOOKUP($B14,OUATransHandbook[],4,FALSE)</f>
        <v>#REF!</v>
      </c>
      <c r="E14" s="816"/>
      <c r="F14" s="815" t="e">
        <f ca="1">VLOOKUP(A14,INDIRECT($J$1),11,FALSE)</f>
        <v>#REF!</v>
      </c>
      <c r="G14" s="816" t="e">
        <f ca="1">VLOOKUP($F14,OUATransHandbook[],3,FALSE)</f>
        <v>#REF!</v>
      </c>
      <c r="H14" s="816" t="e">
        <f ca="1">VLOOKUP($F14,OUATransHandbook[],4,FALSE)</f>
        <v>#REF!</v>
      </c>
      <c r="I14" s="816"/>
      <c r="J14" s="816"/>
      <c r="K14" s="190"/>
      <c r="L14" s="817" t="e">
        <f ca="1">VLOOKUP($F14,OUATransHandbook[],15,FALSE)</f>
        <v>#REF!</v>
      </c>
      <c r="M14" s="818" t="e">
        <f ca="1">VLOOKUP($F14,OUATransHandbook[],16,FALSE)</f>
        <v>#REF!</v>
      </c>
      <c r="N14" s="818" t="e">
        <f ca="1">VLOOKUP($F14,OUATransHandbook[],17,FALSE)</f>
        <v>#REF!</v>
      </c>
      <c r="O14" s="818" t="e">
        <f ca="1">VLOOKUP($F14,OUATransHandbook[],18,FALSE)</f>
        <v>#REF!</v>
      </c>
      <c r="P14" s="819" t="e">
        <f ca="1">VLOOKUP($F14,OUATransHandbook[],24,FALSE)</f>
        <v>#REF!</v>
      </c>
      <c r="Q14" s="820"/>
      <c r="R14" s="821"/>
      <c r="S14" s="827"/>
      <c r="T14" s="947"/>
      <c r="U14" s="804"/>
    </row>
    <row r="15" spans="1:23" s="814" customFormat="1" ht="9.9499999999999993" customHeight="1" x14ac:dyDescent="0.25">
      <c r="A15" s="806"/>
      <c r="B15" s="807"/>
      <c r="C15" s="808"/>
      <c r="D15" s="808"/>
      <c r="E15" s="808"/>
      <c r="F15" s="807"/>
      <c r="G15" s="808"/>
      <c r="H15" s="808" t="e">
        <f ca="1">VLOOKUP($F14,OUATransHandbook[],23,FALSE)</f>
        <v>#REF!</v>
      </c>
      <c r="I15" s="808"/>
      <c r="J15" s="808"/>
      <c r="K15" s="191"/>
      <c r="L15" s="810"/>
      <c r="M15" s="810"/>
      <c r="N15" s="810"/>
      <c r="O15" s="810"/>
      <c r="P15" s="811"/>
      <c r="Q15" s="812"/>
      <c r="R15" s="821"/>
      <c r="S15" s="948" t="s">
        <v>27</v>
      </c>
      <c r="T15" s="949" t="s">
        <v>28</v>
      </c>
      <c r="U15" s="813"/>
    </row>
    <row r="16" spans="1:23" s="805" customFormat="1" ht="14.1" customHeight="1" x14ac:dyDescent="0.2">
      <c r="A16" s="796">
        <v>3.1</v>
      </c>
      <c r="B16" s="815" t="e">
        <f ca="1">VLOOKUP(A16,INDIRECT($J$1),4,FALSE)</f>
        <v>#REF!</v>
      </c>
      <c r="C16" s="816" t="e">
        <f ca="1">VLOOKUP($B16,OUATransHandbook[],3,FALSE)</f>
        <v>#REF!</v>
      </c>
      <c r="D16" s="816" t="e">
        <f ca="1">VLOOKUP($B16,OUATransHandbook[],4,FALSE)</f>
        <v>#REF!</v>
      </c>
      <c r="E16" s="816"/>
      <c r="F16" s="815" t="e">
        <f ca="1">VLOOKUP(A16,INDIRECT($J$1),11,FALSE)</f>
        <v>#REF!</v>
      </c>
      <c r="G16" s="816" t="e">
        <f ca="1">VLOOKUP($F16,OUATransHandbook[],3,FALSE)</f>
        <v>#REF!</v>
      </c>
      <c r="H16" s="816" t="e">
        <f ca="1">VLOOKUP($F16,OUATransHandbook[],4,FALSE)</f>
        <v>#REF!</v>
      </c>
      <c r="I16" s="816"/>
      <c r="J16" s="816"/>
      <c r="K16" s="190"/>
      <c r="L16" s="817" t="e">
        <f ca="1">VLOOKUP($F16,OUATransHandbook[],15,FALSE)</f>
        <v>#REF!</v>
      </c>
      <c r="M16" s="818" t="e">
        <f ca="1">VLOOKUP($F16,OUATransHandbook[],16,FALSE)</f>
        <v>#REF!</v>
      </c>
      <c r="N16" s="818" t="e">
        <f ca="1">VLOOKUP($F16,OUATransHandbook[],17,FALSE)</f>
        <v>#REF!</v>
      </c>
      <c r="O16" s="818" t="e">
        <f ca="1">VLOOKUP($F16,OUATransHandbook[],18,FALSE)</f>
        <v>#REF!</v>
      </c>
      <c r="P16" s="819" t="e">
        <f ca="1">VLOOKUP($F16,OUATransHandbook[],24,FALSE)</f>
        <v>#REF!</v>
      </c>
      <c r="Q16" s="820"/>
      <c r="R16" s="821"/>
      <c r="S16" s="948"/>
      <c r="T16" s="949"/>
      <c r="U16" s="804"/>
    </row>
    <row r="17" spans="1:23" s="814" customFormat="1" ht="9.9499999999999993" customHeight="1" x14ac:dyDescent="0.25">
      <c r="A17" s="806"/>
      <c r="B17" s="807"/>
      <c r="C17" s="808"/>
      <c r="D17" s="808"/>
      <c r="E17" s="808"/>
      <c r="F17" s="807"/>
      <c r="G17" s="808"/>
      <c r="H17" s="808" t="e">
        <f ca="1">VLOOKUP($F16,OUATransHandbook[],23,FALSE)</f>
        <v>#REF!</v>
      </c>
      <c r="I17" s="808"/>
      <c r="J17" s="808"/>
      <c r="K17" s="191"/>
      <c r="L17" s="810"/>
      <c r="M17" s="810"/>
      <c r="N17" s="810"/>
      <c r="O17" s="810"/>
      <c r="P17" s="811"/>
      <c r="Q17" s="812"/>
      <c r="R17" s="821"/>
      <c r="S17" s="823"/>
      <c r="T17" s="949"/>
      <c r="U17" s="813"/>
    </row>
    <row r="18" spans="1:23" s="805" customFormat="1" ht="14.1" customHeight="1" x14ac:dyDescent="0.2">
      <c r="A18" s="796">
        <v>3.2</v>
      </c>
      <c r="B18" s="815" t="e">
        <f ca="1">VLOOKUP(A18,INDIRECT($K$1),4,FALSE)</f>
        <v>#REF!</v>
      </c>
      <c r="C18" s="816" t="e">
        <f ca="1">VLOOKUP($B18,OUATransHandbook[],3,FALSE)</f>
        <v>#REF!</v>
      </c>
      <c r="D18" s="816" t="e">
        <f ca="1">VLOOKUP($B18,OUATransHandbook[],4,FALSE)</f>
        <v>#REF!</v>
      </c>
      <c r="E18" s="816"/>
      <c r="F18" s="815" t="e">
        <f ca="1">VLOOKUP(A18,INDIRECT($K$1),11,FALSE)</f>
        <v>#REF!</v>
      </c>
      <c r="G18" s="816" t="e">
        <f ca="1">VLOOKUP($F18,OUATransHandbook[],3,FALSE)</f>
        <v>#REF!</v>
      </c>
      <c r="H18" s="816" t="e">
        <f ca="1">VLOOKUP($F18,OUATransHandbook[],4,FALSE)</f>
        <v>#REF!</v>
      </c>
      <c r="I18" s="825"/>
      <c r="J18" s="825"/>
      <c r="K18" s="190"/>
      <c r="L18" s="817" t="e">
        <f ca="1">VLOOKUP($F18,OUATransHandbook[],15,FALSE)</f>
        <v>#REF!</v>
      </c>
      <c r="M18" s="818" t="e">
        <f ca="1">VLOOKUP($F18,OUATransHandbook[],16,FALSE)</f>
        <v>#REF!</v>
      </c>
      <c r="N18" s="818" t="e">
        <f ca="1">VLOOKUP($F18,OUATransHandbook[],17,FALSE)</f>
        <v>#REF!</v>
      </c>
      <c r="O18" s="818" t="e">
        <f ca="1">VLOOKUP($F18,OUATransHandbook[],18,FALSE)</f>
        <v>#REF!</v>
      </c>
      <c r="P18" s="819" t="e">
        <f ca="1">VLOOKUP($F18,OUATransHandbook[],24,FALSE)</f>
        <v>#REF!</v>
      </c>
      <c r="Q18" s="820"/>
      <c r="R18" s="821"/>
      <c r="S18" s="769"/>
      <c r="T18" s="949"/>
      <c r="U18" s="804"/>
    </row>
    <row r="19" spans="1:23" s="814" customFormat="1" ht="9.9499999999999993" customHeight="1" x14ac:dyDescent="0.25">
      <c r="A19" s="806"/>
      <c r="B19" s="807"/>
      <c r="C19" s="808"/>
      <c r="D19" s="808"/>
      <c r="E19" s="808"/>
      <c r="F19" s="807"/>
      <c r="G19" s="808"/>
      <c r="H19" s="808" t="e">
        <f ca="1">VLOOKUP($F18,OUATransHandbook[],23,FALSE)</f>
        <v>#REF!</v>
      </c>
      <c r="I19" s="808"/>
      <c r="J19" s="808"/>
      <c r="K19" s="191"/>
      <c r="L19" s="810"/>
      <c r="M19" s="810"/>
      <c r="N19" s="810"/>
      <c r="O19" s="810"/>
      <c r="P19" s="811"/>
      <c r="Q19" s="812"/>
      <c r="R19" s="821"/>
      <c r="S19" s="823"/>
      <c r="T19" s="949"/>
      <c r="U19" s="813"/>
    </row>
    <row r="20" spans="1:23" s="805" customFormat="1" ht="14.1" customHeight="1" x14ac:dyDescent="0.2">
      <c r="A20" s="796">
        <v>4.0999999999999996</v>
      </c>
      <c r="B20" s="815" t="e">
        <f ca="1">VLOOKUP(A20,INDIRECT($K$1),4,FALSE)</f>
        <v>#REF!</v>
      </c>
      <c r="C20" s="816" t="e">
        <f ca="1">VLOOKUP($B20,OUATransHandbook[],3,FALSE)</f>
        <v>#REF!</v>
      </c>
      <c r="D20" s="816" t="e">
        <f ca="1">VLOOKUP($B20,OUATransHandbook[],4,FALSE)</f>
        <v>#REF!</v>
      </c>
      <c r="E20" s="816"/>
      <c r="F20" s="815" t="e">
        <f ca="1">VLOOKUP(A20,INDIRECT($K$1),11,FALSE)</f>
        <v>#REF!</v>
      </c>
      <c r="G20" s="816" t="e">
        <f ca="1">VLOOKUP($F20,OUATransHandbook[],3,FALSE)</f>
        <v>#REF!</v>
      </c>
      <c r="H20" s="816" t="e">
        <f ca="1">VLOOKUP($F20,OUATransHandbook[],4,FALSE)</f>
        <v>#REF!</v>
      </c>
      <c r="I20" s="825"/>
      <c r="J20" s="825"/>
      <c r="K20" s="190"/>
      <c r="L20" s="817" t="e">
        <f ca="1">VLOOKUP($F20,OUATransHandbook[],15,FALSE)</f>
        <v>#REF!</v>
      </c>
      <c r="M20" s="818" t="e">
        <f ca="1">VLOOKUP($F20,OUATransHandbook[],16,FALSE)</f>
        <v>#REF!</v>
      </c>
      <c r="N20" s="818" t="e">
        <f ca="1">VLOOKUP($F20,OUATransHandbook[],17,FALSE)</f>
        <v>#REF!</v>
      </c>
      <c r="O20" s="818" t="e">
        <f ca="1">VLOOKUP($F20,OUATransHandbook[],18,FALSE)</f>
        <v>#REF!</v>
      </c>
      <c r="P20" s="819" t="e">
        <f ca="1">VLOOKUP($F20,OUATransHandbook[],24,FALSE)</f>
        <v>#REF!</v>
      </c>
      <c r="Q20" s="820"/>
      <c r="R20" s="829"/>
      <c r="S20" s="823"/>
      <c r="T20" s="949"/>
      <c r="U20" s="804"/>
    </row>
    <row r="21" spans="1:23" s="814" customFormat="1" ht="9.9499999999999993" customHeight="1" x14ac:dyDescent="0.15">
      <c r="A21" s="776"/>
      <c r="B21" s="807"/>
      <c r="C21" s="808"/>
      <c r="D21" s="808"/>
      <c r="E21" s="808"/>
      <c r="F21" s="807"/>
      <c r="G21" s="808"/>
      <c r="H21" s="808" t="e">
        <f ca="1">VLOOKUP($F20,OUATransHandbook[],23,FALSE)</f>
        <v>#REF!</v>
      </c>
      <c r="I21" s="808"/>
      <c r="J21" s="808"/>
      <c r="K21" s="191"/>
      <c r="L21" s="810"/>
      <c r="M21" s="810"/>
      <c r="N21" s="810"/>
      <c r="O21" s="810"/>
      <c r="P21" s="811"/>
      <c r="Q21" s="812"/>
      <c r="R21" s="830"/>
      <c r="S21" s="828"/>
      <c r="T21" s="949"/>
      <c r="U21" s="813"/>
    </row>
    <row r="22" spans="1:23" s="805" customFormat="1" ht="14.1" customHeight="1" x14ac:dyDescent="0.2">
      <c r="A22" s="796">
        <v>4.2</v>
      </c>
      <c r="B22" s="815" t="e">
        <f ca="1">VLOOKUP(A22,INDIRECT($K$1),4,FALSE)</f>
        <v>#REF!</v>
      </c>
      <c r="C22" s="816" t="e">
        <f ca="1">VLOOKUP($B22,OUATransHandbook[],3,FALSE)</f>
        <v>#REF!</v>
      </c>
      <c r="D22" s="816" t="e">
        <f ca="1">VLOOKUP($B22,OUATransHandbook[],4,FALSE)</f>
        <v>#REF!</v>
      </c>
      <c r="E22" s="816"/>
      <c r="F22" s="815" t="e">
        <f ca="1">VLOOKUP(A22,INDIRECT($K$1),11,FALSE)</f>
        <v>#REF!</v>
      </c>
      <c r="G22" s="816" t="e">
        <f ca="1">VLOOKUP($F22,OUATransHandbook[],3,FALSE)</f>
        <v>#REF!</v>
      </c>
      <c r="H22" s="816" t="e">
        <f ca="1">VLOOKUP($F22,OUATransHandbook[],4,FALSE)</f>
        <v>#REF!</v>
      </c>
      <c r="I22" s="816"/>
      <c r="J22" s="816"/>
      <c r="K22" s="190"/>
      <c r="L22" s="817" t="e">
        <f ca="1">VLOOKUP($F22,OUATransHandbook[],15,FALSE)</f>
        <v>#REF!</v>
      </c>
      <c r="M22" s="818" t="e">
        <f ca="1">VLOOKUP($F22,OUATransHandbook[],16,FALSE)</f>
        <v>#REF!</v>
      </c>
      <c r="N22" s="818" t="e">
        <f ca="1">VLOOKUP($F22,OUATransHandbook[],17,FALSE)</f>
        <v>#REF!</v>
      </c>
      <c r="O22" s="818" t="e">
        <f ca="1">VLOOKUP($F22,OUATransHandbook[],18,FALSE)</f>
        <v>#REF!</v>
      </c>
      <c r="P22" s="819" t="e">
        <f ca="1">VLOOKUP($F22,OUATransHandbook[],24,FALSE)</f>
        <v>#REF!</v>
      </c>
      <c r="Q22" s="820"/>
      <c r="R22" s="821"/>
      <c r="S22" s="946" t="s">
        <v>29</v>
      </c>
      <c r="T22" s="937" t="s">
        <v>30</v>
      </c>
      <c r="U22" s="804"/>
    </row>
    <row r="23" spans="1:23" s="840" customFormat="1" ht="9.9499999999999993" customHeight="1" x14ac:dyDescent="0.15">
      <c r="A23" s="806"/>
      <c r="B23" s="831"/>
      <c r="C23" s="832"/>
      <c r="D23" s="832"/>
      <c r="E23" s="833"/>
      <c r="F23" s="834"/>
      <c r="G23" s="835"/>
      <c r="H23" s="835" t="e">
        <f ca="1">VLOOKUP($F22,OUATransHandbook[],23,FALSE)</f>
        <v>#REF!</v>
      </c>
      <c r="I23" s="833"/>
      <c r="J23" s="833"/>
      <c r="K23" s="189"/>
      <c r="L23" s="836"/>
      <c r="M23" s="836"/>
      <c r="N23" s="836"/>
      <c r="O23" s="836"/>
      <c r="P23" s="837"/>
      <c r="Q23" s="838"/>
      <c r="R23" s="830"/>
      <c r="S23" s="946"/>
      <c r="T23" s="937"/>
      <c r="U23" s="839"/>
    </row>
    <row r="24" spans="1:23" s="789" customFormat="1" ht="12.95" customHeight="1" x14ac:dyDescent="0.2">
      <c r="A24" s="806"/>
      <c r="B24" s="785" t="s">
        <v>31</v>
      </c>
      <c r="C24" s="841" t="s">
        <v>16</v>
      </c>
      <c r="D24" s="785"/>
      <c r="E24" s="842"/>
      <c r="F24" s="784" t="s">
        <v>31</v>
      </c>
      <c r="G24" s="841" t="s">
        <v>17</v>
      </c>
      <c r="H24" s="785"/>
      <c r="I24" s="785"/>
      <c r="J24" s="785"/>
      <c r="K24" s="843" t="s">
        <v>18</v>
      </c>
      <c r="L24" s="785" t="s">
        <v>19</v>
      </c>
      <c r="M24" s="785" t="s">
        <v>20</v>
      </c>
      <c r="N24" s="785" t="s">
        <v>21</v>
      </c>
      <c r="O24" s="785" t="s">
        <v>22</v>
      </c>
      <c r="P24" s="844" t="s">
        <v>23</v>
      </c>
      <c r="Q24" s="845"/>
      <c r="R24" s="821"/>
      <c r="S24" s="805"/>
      <c r="T24" s="937"/>
      <c r="U24" s="756"/>
      <c r="W24" s="846"/>
    </row>
    <row r="25" spans="1:23" s="846" customFormat="1" ht="14.1" customHeight="1" x14ac:dyDescent="0.2">
      <c r="A25" s="796">
        <v>5.0999999999999996</v>
      </c>
      <c r="B25" s="847" t="e">
        <f ca="1">VLOOKUP(A25,INDIRECT($J$1),4,FALSE)</f>
        <v>#REF!</v>
      </c>
      <c r="C25" s="848" t="e">
        <f ca="1">VLOOKUP($B25,OUATransHandbook[],3,FALSE)</f>
        <v>#REF!</v>
      </c>
      <c r="D25" s="848" t="e">
        <f ca="1">VLOOKUP($B25,OUATransHandbook[],4,FALSE)</f>
        <v>#REF!</v>
      </c>
      <c r="E25" s="848"/>
      <c r="F25" s="847" t="e">
        <f ca="1">VLOOKUP(A25,INDIRECT($J$1),11,FALSE)</f>
        <v>#REF!</v>
      </c>
      <c r="G25" s="848" t="e">
        <f ca="1">VLOOKUP($F25,OUATransHandbook[],3,FALSE)</f>
        <v>#REF!</v>
      </c>
      <c r="H25" s="848" t="e">
        <f ca="1">VLOOKUP($F25,OUATransHandbook[],4,FALSE)</f>
        <v>#REF!</v>
      </c>
      <c r="I25" s="849"/>
      <c r="J25" s="849"/>
      <c r="K25" s="684"/>
      <c r="L25" s="850" t="e">
        <f ca="1">VLOOKUP($F25,OUATransHandbook[],15,FALSE)</f>
        <v>#REF!</v>
      </c>
      <c r="M25" s="850" t="e">
        <f ca="1">VLOOKUP($F25,OUATransHandbook[],16,FALSE)</f>
        <v>#REF!</v>
      </c>
      <c r="N25" s="850" t="e">
        <f ca="1">VLOOKUP($F25,OUATransHandbook[],17,FALSE)</f>
        <v>#REF!</v>
      </c>
      <c r="O25" s="851" t="e">
        <f ca="1">VLOOKUP($F25,OUATransHandbook[],18,FALSE)</f>
        <v>#REF!</v>
      </c>
      <c r="P25" s="852" t="e">
        <f ca="1">VLOOKUP($F25,OUATransHandbook[],24,FALSE)</f>
        <v>#REF!</v>
      </c>
      <c r="Q25" s="853"/>
      <c r="R25" s="821"/>
      <c r="S25" s="823"/>
      <c r="T25" s="937"/>
      <c r="U25" s="756"/>
    </row>
    <row r="26" spans="1:23" s="840" customFormat="1" ht="9.9499999999999993" customHeight="1" x14ac:dyDescent="0.15">
      <c r="A26" s="776"/>
      <c r="B26" s="807"/>
      <c r="C26" s="808"/>
      <c r="D26" s="808"/>
      <c r="E26" s="854"/>
      <c r="F26" s="807"/>
      <c r="G26" s="808"/>
      <c r="H26" s="808" t="e">
        <f ca="1">VLOOKUP($F25,OUATransHandbook[],23,FALSE)</f>
        <v>#REF!</v>
      </c>
      <c r="I26" s="854"/>
      <c r="J26" s="854"/>
      <c r="K26" s="191"/>
      <c r="L26" s="810"/>
      <c r="M26" s="810"/>
      <c r="N26" s="810"/>
      <c r="O26" s="810"/>
      <c r="P26" s="811"/>
      <c r="Q26" s="838"/>
      <c r="R26" s="821"/>
      <c r="S26" s="946" t="s">
        <v>32</v>
      </c>
      <c r="T26" s="937" t="s">
        <v>33</v>
      </c>
      <c r="U26" s="839"/>
    </row>
    <row r="27" spans="1:23" s="846" customFormat="1" ht="14.1" customHeight="1" x14ac:dyDescent="0.2">
      <c r="A27" s="796">
        <v>5.2</v>
      </c>
      <c r="B27" s="815" t="e">
        <f ca="1">VLOOKUP(A27,INDIRECT($K$1),4,FALSE)</f>
        <v>#REF!</v>
      </c>
      <c r="C27" s="816" t="e">
        <f ca="1">VLOOKUP($B27,OUATransHandbook[],3,FALSE)</f>
        <v>#REF!</v>
      </c>
      <c r="D27" s="816" t="e">
        <f ca="1">VLOOKUP($B27,OUATransHandbook[],4,FALSE)</f>
        <v>#REF!</v>
      </c>
      <c r="E27" s="816"/>
      <c r="F27" s="815" t="e">
        <f ca="1">VLOOKUP(A27,INDIRECT($K$1),11,FALSE)</f>
        <v>#REF!</v>
      </c>
      <c r="G27" s="816" t="e">
        <f ca="1">VLOOKUP($F27,OUATransHandbook[],3,FALSE)</f>
        <v>#REF!</v>
      </c>
      <c r="H27" s="816" t="e">
        <f ca="1">VLOOKUP($F27,OUATransHandbook[],4,FALSE)</f>
        <v>#REF!</v>
      </c>
      <c r="I27" s="816"/>
      <c r="J27" s="816"/>
      <c r="K27" s="190"/>
      <c r="L27" s="817" t="e">
        <f ca="1">VLOOKUP($F27,OUATransHandbook[],15,FALSE)</f>
        <v>#REF!</v>
      </c>
      <c r="M27" s="818" t="e">
        <f ca="1">VLOOKUP($F27,OUATransHandbook[],16,FALSE)</f>
        <v>#REF!</v>
      </c>
      <c r="N27" s="818" t="e">
        <f ca="1">VLOOKUP($F27,OUATransHandbook[],17,FALSE)</f>
        <v>#REF!</v>
      </c>
      <c r="O27" s="818" t="e">
        <f ca="1">VLOOKUP($F27,OUATransHandbook[],18,FALSE)</f>
        <v>#REF!</v>
      </c>
      <c r="P27" s="819" t="e">
        <f ca="1">VLOOKUP($F27,OUATransHandbook[],24,FALSE)</f>
        <v>#REF!</v>
      </c>
      <c r="Q27" s="853"/>
      <c r="R27" s="821"/>
      <c r="S27" s="946"/>
      <c r="T27" s="937"/>
      <c r="U27" s="756"/>
    </row>
    <row r="28" spans="1:23" s="840" customFormat="1" ht="9.9499999999999993" customHeight="1" x14ac:dyDescent="0.15">
      <c r="A28" s="776"/>
      <c r="B28" s="807"/>
      <c r="C28" s="808"/>
      <c r="D28" s="808"/>
      <c r="E28" s="854"/>
      <c r="F28" s="807"/>
      <c r="G28" s="808"/>
      <c r="H28" s="808" t="e">
        <f ca="1">VLOOKUP($F27,OUATransHandbook[],23,FALSE)</f>
        <v>#REF!</v>
      </c>
      <c r="I28" s="854"/>
      <c r="J28" s="854"/>
      <c r="K28" s="191"/>
      <c r="L28" s="810"/>
      <c r="M28" s="810"/>
      <c r="N28" s="810"/>
      <c r="O28" s="810"/>
      <c r="P28" s="811"/>
      <c r="Q28" s="838"/>
      <c r="R28" s="830"/>
      <c r="S28" s="855"/>
      <c r="T28" s="937"/>
      <c r="U28" s="839"/>
    </row>
    <row r="29" spans="1:23" s="846" customFormat="1" ht="14.1" customHeight="1" x14ac:dyDescent="0.2">
      <c r="A29" s="796">
        <v>6.1</v>
      </c>
      <c r="B29" s="815" t="e">
        <f ca="1">VLOOKUP(A29,INDIRECT($J$1),4,FALSE)</f>
        <v>#REF!</v>
      </c>
      <c r="C29" s="816" t="e">
        <f ca="1">VLOOKUP($B29,OUATransHandbook[],3,FALSE)</f>
        <v>#REF!</v>
      </c>
      <c r="D29" s="816" t="e">
        <f ca="1">VLOOKUP($B29,OUATransHandbook[],4,FALSE)</f>
        <v>#REF!</v>
      </c>
      <c r="E29" s="816"/>
      <c r="F29" s="815" t="e">
        <f ca="1">VLOOKUP(A29,INDIRECT($J$1),11,FALSE)</f>
        <v>#REF!</v>
      </c>
      <c r="G29" s="816" t="e">
        <f ca="1">VLOOKUP($F29,OUATransHandbook[],3,FALSE)</f>
        <v>#REF!</v>
      </c>
      <c r="H29" s="816" t="e">
        <f ca="1">VLOOKUP($F29,OUATransHandbook[],4,FALSE)</f>
        <v>#REF!</v>
      </c>
      <c r="I29" s="816"/>
      <c r="J29" s="816"/>
      <c r="K29" s="190"/>
      <c r="L29" s="817" t="e">
        <f ca="1">VLOOKUP($F29,OUATransHandbook[],15,FALSE)</f>
        <v>#REF!</v>
      </c>
      <c r="M29" s="818" t="e">
        <f ca="1">VLOOKUP($F29,OUATransHandbook[],16,FALSE)</f>
        <v>#REF!</v>
      </c>
      <c r="N29" s="818" t="e">
        <f ca="1">VLOOKUP($F29,OUATransHandbook[],17,FALSE)</f>
        <v>#REF!</v>
      </c>
      <c r="O29" s="818" t="e">
        <f ca="1">VLOOKUP($F29,OUATransHandbook[],18,FALSE)</f>
        <v>#REF!</v>
      </c>
      <c r="P29" s="819" t="e">
        <f ca="1">VLOOKUP($F29,OUATransHandbook[],24,FALSE)</f>
        <v>#REF!</v>
      </c>
      <c r="Q29" s="853"/>
      <c r="R29" s="821"/>
      <c r="S29" s="823"/>
      <c r="T29" s="937"/>
      <c r="U29" s="756"/>
    </row>
    <row r="30" spans="1:23" s="840" customFormat="1" ht="9.9499999999999993" customHeight="1" x14ac:dyDescent="0.15">
      <c r="A30" s="776"/>
      <c r="B30" s="807"/>
      <c r="C30" s="808"/>
      <c r="D30" s="808"/>
      <c r="E30" s="854"/>
      <c r="F30" s="807"/>
      <c r="G30" s="808"/>
      <c r="H30" s="808" t="e">
        <f ca="1">VLOOKUP($F29,OUATransHandbook[],23,FALSE)</f>
        <v>#REF!</v>
      </c>
      <c r="I30" s="854"/>
      <c r="J30" s="854"/>
      <c r="K30" s="191"/>
      <c r="L30" s="810"/>
      <c r="M30" s="810"/>
      <c r="N30" s="810"/>
      <c r="O30" s="810"/>
      <c r="P30" s="811"/>
      <c r="Q30" s="838"/>
      <c r="R30" s="830"/>
      <c r="S30" s="855"/>
      <c r="T30" s="937"/>
      <c r="U30" s="839"/>
    </row>
    <row r="31" spans="1:23" s="846" customFormat="1" ht="14.1" customHeight="1" x14ac:dyDescent="0.2">
      <c r="A31" s="796">
        <v>6.2</v>
      </c>
      <c r="B31" s="815" t="e">
        <f ca="1">VLOOKUP(A31,INDIRECT($K$1),4,FALSE)</f>
        <v>#REF!</v>
      </c>
      <c r="C31" s="816" t="e">
        <f ca="1">VLOOKUP($B31,OUATransHandbook[],3,FALSE)</f>
        <v>#REF!</v>
      </c>
      <c r="D31" s="816" t="e">
        <f ca="1">VLOOKUP($B31,OUATransHandbook[],4,FALSE)</f>
        <v>#REF!</v>
      </c>
      <c r="E31" s="816"/>
      <c r="F31" s="815" t="e">
        <f ca="1">VLOOKUP(A31,INDIRECT($K$1),11,FALSE)</f>
        <v>#REF!</v>
      </c>
      <c r="G31" s="816" t="e">
        <f ca="1">VLOOKUP($F31,OUATransHandbook[],3,FALSE)</f>
        <v>#REF!</v>
      </c>
      <c r="H31" s="816" t="e">
        <f ca="1">VLOOKUP($F31,OUATransHandbook[],4,FALSE)</f>
        <v>#REF!</v>
      </c>
      <c r="I31" s="816"/>
      <c r="J31" s="816"/>
      <c r="K31" s="190"/>
      <c r="L31" s="817" t="e">
        <f ca="1">VLOOKUP($F31,OUATransHandbook[],15,FALSE)</f>
        <v>#REF!</v>
      </c>
      <c r="M31" s="818" t="e">
        <f ca="1">VLOOKUP($F31,OUATransHandbook[],16,FALSE)</f>
        <v>#REF!</v>
      </c>
      <c r="N31" s="818" t="e">
        <f ca="1">VLOOKUP($F31,OUATransHandbook[],17,FALSE)</f>
        <v>#REF!</v>
      </c>
      <c r="O31" s="818" t="e">
        <f ca="1">VLOOKUP($F31,OUATransHandbook[],18,FALSE)</f>
        <v>#REF!</v>
      </c>
      <c r="P31" s="819" t="e">
        <f ca="1">VLOOKUP($F31,OUATransHandbook[],24,FALSE)</f>
        <v>#REF!</v>
      </c>
      <c r="Q31" s="853"/>
      <c r="R31" s="821"/>
      <c r="S31" s="827"/>
      <c r="T31" s="937"/>
      <c r="U31" s="756"/>
    </row>
    <row r="32" spans="1:23" s="840" customFormat="1" ht="9.9499999999999993" customHeight="1" x14ac:dyDescent="0.15">
      <c r="A32" s="776"/>
      <c r="B32" s="807"/>
      <c r="C32" s="808"/>
      <c r="D32" s="808"/>
      <c r="E32" s="854"/>
      <c r="F32" s="807"/>
      <c r="G32" s="808"/>
      <c r="H32" s="808" t="e">
        <f ca="1">VLOOKUP($F31,OUATransHandbook[],23,FALSE)</f>
        <v>#REF!</v>
      </c>
      <c r="I32" s="854"/>
      <c r="J32" s="854"/>
      <c r="K32" s="191"/>
      <c r="L32" s="810"/>
      <c r="M32" s="810"/>
      <c r="N32" s="810"/>
      <c r="O32" s="810"/>
      <c r="P32" s="811"/>
      <c r="Q32" s="838"/>
      <c r="R32" s="830"/>
      <c r="S32" s="855" t="s">
        <v>34</v>
      </c>
      <c r="T32" s="953" t="s">
        <v>35</v>
      </c>
      <c r="U32" s="839"/>
    </row>
    <row r="33" spans="1:23" s="846" customFormat="1" ht="14.1" customHeight="1" x14ac:dyDescent="0.2">
      <c r="A33" s="796">
        <v>7.1</v>
      </c>
      <c r="B33" s="815" t="e">
        <f ca="1">VLOOKUP(A33,INDIRECT($K$1),4,FALSE)</f>
        <v>#REF!</v>
      </c>
      <c r="C33" s="816" t="e">
        <f ca="1">VLOOKUP($B33,OUATransHandbook[],3,FALSE)</f>
        <v>#REF!</v>
      </c>
      <c r="D33" s="816" t="e">
        <f ca="1">VLOOKUP($B33,OUATransHandbook[],4,FALSE)</f>
        <v>#REF!</v>
      </c>
      <c r="E33" s="816"/>
      <c r="F33" s="815" t="e">
        <f ca="1">VLOOKUP(A33,INDIRECT($K$1),11,FALSE)</f>
        <v>#REF!</v>
      </c>
      <c r="G33" s="816" t="e">
        <f ca="1">VLOOKUP($F33,OUATransHandbook[],3,FALSE)</f>
        <v>#REF!</v>
      </c>
      <c r="H33" s="816" t="e">
        <f ca="1">VLOOKUP($F33,OUATransHandbook[],4,FALSE)</f>
        <v>#REF!</v>
      </c>
      <c r="I33" s="816"/>
      <c r="J33" s="816"/>
      <c r="K33" s="190"/>
      <c r="L33" s="817" t="e">
        <f ca="1">VLOOKUP($F33,OUATransHandbook[],15,FALSE)</f>
        <v>#REF!</v>
      </c>
      <c r="M33" s="818" t="e">
        <f ca="1">VLOOKUP($F33,OUATransHandbook[],16,FALSE)</f>
        <v>#REF!</v>
      </c>
      <c r="N33" s="818" t="e">
        <f ca="1">VLOOKUP($F33,OUATransHandbook[],17,FALSE)</f>
        <v>#REF!</v>
      </c>
      <c r="O33" s="818" t="e">
        <f ca="1">VLOOKUP($F33,OUATransHandbook[],18,FALSE)</f>
        <v>#REF!</v>
      </c>
      <c r="P33" s="819" t="e">
        <f ca="1">VLOOKUP($F33,OUATransHandbook[],24,FALSE)</f>
        <v>#REF!</v>
      </c>
      <c r="Q33" s="853"/>
      <c r="R33" s="821"/>
      <c r="T33" s="953"/>
      <c r="U33" s="756"/>
    </row>
    <row r="34" spans="1:23" s="840" customFormat="1" ht="9.9499999999999993" customHeight="1" x14ac:dyDescent="0.15">
      <c r="A34" s="776"/>
      <c r="B34" s="807"/>
      <c r="C34" s="808"/>
      <c r="D34" s="808"/>
      <c r="E34" s="854"/>
      <c r="F34" s="807"/>
      <c r="G34" s="808"/>
      <c r="H34" s="808" t="e">
        <f ca="1">VLOOKUP($F33,OUATransHandbook[],23,FALSE)</f>
        <v>#REF!</v>
      </c>
      <c r="I34" s="854"/>
      <c r="J34" s="854"/>
      <c r="K34" s="191"/>
      <c r="L34" s="810"/>
      <c r="M34" s="810"/>
      <c r="N34" s="810"/>
      <c r="O34" s="810"/>
      <c r="P34" s="811"/>
      <c r="Q34" s="838"/>
      <c r="R34" s="830"/>
      <c r="S34" s="823"/>
      <c r="T34" s="953"/>
      <c r="U34" s="839"/>
    </row>
    <row r="35" spans="1:23" s="846" customFormat="1" ht="14.1" customHeight="1" x14ac:dyDescent="0.2">
      <c r="A35" s="796">
        <v>7.2</v>
      </c>
      <c r="B35" s="815" t="e">
        <f ca="1">VLOOKUP(A35,INDIRECT($J$1),4,FALSE)</f>
        <v>#REF!</v>
      </c>
      <c r="C35" s="816" t="e">
        <f ca="1">VLOOKUP($B35,OUATransHandbook[],3,FALSE)</f>
        <v>#REF!</v>
      </c>
      <c r="D35" s="816" t="e">
        <f ca="1">VLOOKUP($B35,OUATransHandbook[],4,FALSE)</f>
        <v>#REF!</v>
      </c>
      <c r="E35" s="816"/>
      <c r="F35" s="815" t="e">
        <f ca="1">VLOOKUP(A35,INDIRECT($J$1),11,FALSE)</f>
        <v>#REF!</v>
      </c>
      <c r="G35" s="816" t="e">
        <f ca="1">VLOOKUP($F35,OUATransHandbook[],3,FALSE)</f>
        <v>#REF!</v>
      </c>
      <c r="H35" s="816" t="e">
        <f ca="1">VLOOKUP($F35,OUATransHandbook[],4,FALSE)</f>
        <v>#REF!</v>
      </c>
      <c r="I35" s="816"/>
      <c r="J35" s="816"/>
      <c r="K35" s="190"/>
      <c r="L35" s="817" t="e">
        <f ca="1">VLOOKUP($F35,OUATransHandbook[],15,FALSE)</f>
        <v>#REF!</v>
      </c>
      <c r="M35" s="818" t="e">
        <f ca="1">VLOOKUP($F35,OUATransHandbook[],16,FALSE)</f>
        <v>#REF!</v>
      </c>
      <c r="N35" s="818" t="e">
        <f ca="1">VLOOKUP($F35,OUATransHandbook[],17,FALSE)</f>
        <v>#REF!</v>
      </c>
      <c r="O35" s="818" t="e">
        <f ca="1">VLOOKUP($F35,OUATransHandbook[],18,FALSE)</f>
        <v>#REF!</v>
      </c>
      <c r="P35" s="819" t="e">
        <f ca="1">VLOOKUP($F35,OUATransHandbook[],24,FALSE)</f>
        <v>#REF!</v>
      </c>
      <c r="Q35" s="853"/>
      <c r="R35" s="856"/>
      <c r="S35" s="823"/>
      <c r="T35" s="953"/>
      <c r="U35" s="756"/>
    </row>
    <row r="36" spans="1:23" s="840" customFormat="1" ht="9.9499999999999993" customHeight="1" x14ac:dyDescent="0.15">
      <c r="A36" s="776"/>
      <c r="B36" s="807"/>
      <c r="C36" s="808"/>
      <c r="D36" s="808"/>
      <c r="E36" s="854"/>
      <c r="F36" s="807"/>
      <c r="G36" s="808"/>
      <c r="H36" s="808" t="e">
        <f ca="1">VLOOKUP($F35,OUATransHandbook[],23,FALSE)</f>
        <v>#REF!</v>
      </c>
      <c r="I36" s="854"/>
      <c r="J36" s="854"/>
      <c r="K36" s="191"/>
      <c r="L36" s="810"/>
      <c r="M36" s="810"/>
      <c r="N36" s="810"/>
      <c r="O36" s="810"/>
      <c r="P36" s="811"/>
      <c r="Q36" s="838"/>
      <c r="R36" s="856"/>
      <c r="S36" s="823"/>
      <c r="T36" s="824"/>
      <c r="U36" s="839"/>
    </row>
    <row r="37" spans="1:23" s="846" customFormat="1" ht="14.1" customHeight="1" x14ac:dyDescent="0.2">
      <c r="A37" s="796">
        <v>8.1</v>
      </c>
      <c r="B37" s="815" t="e">
        <f ca="1">VLOOKUP(A37,INDIRECT($K$1),4,FALSE)</f>
        <v>#REF!</v>
      </c>
      <c r="C37" s="816" t="e">
        <f ca="1">VLOOKUP($B37,OUATransHandbook[],3,FALSE)</f>
        <v>#REF!</v>
      </c>
      <c r="D37" s="816" t="e">
        <f ca="1">VLOOKUP($B37,OUATransHandbook[],4,FALSE)</f>
        <v>#REF!</v>
      </c>
      <c r="E37" s="816"/>
      <c r="F37" s="815" t="e">
        <f ca="1">VLOOKUP(A37,INDIRECT($K$1),11,FALSE)</f>
        <v>#REF!</v>
      </c>
      <c r="G37" s="816" t="e">
        <f ca="1">VLOOKUP($F37,OUATransHandbook[],3,FALSE)</f>
        <v>#REF!</v>
      </c>
      <c r="H37" s="816" t="e">
        <f ca="1">VLOOKUP($F37,OUATransHandbook[],4,FALSE)</f>
        <v>#REF!</v>
      </c>
      <c r="I37" s="816"/>
      <c r="J37" s="816"/>
      <c r="K37" s="190"/>
      <c r="L37" s="817" t="e">
        <f ca="1">VLOOKUP($F37,OUATransHandbook[],15,FALSE)</f>
        <v>#REF!</v>
      </c>
      <c r="M37" s="818" t="e">
        <f ca="1">VLOOKUP($F37,OUATransHandbook[],16,FALSE)</f>
        <v>#REF!</v>
      </c>
      <c r="N37" s="818" t="e">
        <f ca="1">VLOOKUP($F37,OUATransHandbook[],17,FALSE)</f>
        <v>#REF!</v>
      </c>
      <c r="O37" s="818" t="e">
        <f ca="1">VLOOKUP($F37,OUATransHandbook[],18,FALSE)</f>
        <v>#REF!</v>
      </c>
      <c r="P37" s="819" t="e">
        <f ca="1">VLOOKUP($F37,OUATransHandbook[],24,FALSE)</f>
        <v>#REF!</v>
      </c>
      <c r="Q37" s="853"/>
      <c r="R37" s="821" t="s">
        <v>36</v>
      </c>
      <c r="S37" s="943" t="s">
        <v>37</v>
      </c>
      <c r="T37" s="937"/>
      <c r="U37" s="756"/>
    </row>
    <row r="38" spans="1:23" s="840" customFormat="1" ht="9.9499999999999993" customHeight="1" x14ac:dyDescent="0.15">
      <c r="A38" s="750"/>
      <c r="B38" s="807"/>
      <c r="C38" s="808"/>
      <c r="D38" s="808"/>
      <c r="E38" s="854"/>
      <c r="F38" s="807"/>
      <c r="G38" s="808"/>
      <c r="H38" s="808" t="e">
        <f ca="1">VLOOKUP($F37,OUATransHandbook[],23,FALSE)</f>
        <v>#REF!</v>
      </c>
      <c r="I38" s="854"/>
      <c r="J38" s="854"/>
      <c r="K38" s="191"/>
      <c r="L38" s="810"/>
      <c r="M38" s="810"/>
      <c r="N38" s="810"/>
      <c r="O38" s="810"/>
      <c r="P38" s="811"/>
      <c r="Q38" s="838"/>
      <c r="R38" s="821"/>
      <c r="S38" s="943"/>
      <c r="T38" s="937"/>
      <c r="U38" s="839"/>
    </row>
    <row r="39" spans="1:23" s="846" customFormat="1" ht="14.1" customHeight="1" x14ac:dyDescent="0.2">
      <c r="A39" s="796">
        <v>8.1999999999999993</v>
      </c>
      <c r="B39" s="815" t="e">
        <f ca="1">VLOOKUP(A39,INDIRECT($K$1),4,FALSE)</f>
        <v>#REF!</v>
      </c>
      <c r="C39" s="816" t="e">
        <f ca="1">VLOOKUP($B39,OUATransHandbook[],3,FALSE)</f>
        <v>#REF!</v>
      </c>
      <c r="D39" s="816" t="e">
        <f ca="1">VLOOKUP($B39,OUATransHandbook[],4,FALSE)</f>
        <v>#REF!</v>
      </c>
      <c r="E39" s="816"/>
      <c r="F39" s="815" t="e">
        <f ca="1">VLOOKUP(A39,INDIRECT($K$1),11,FALSE)</f>
        <v>#REF!</v>
      </c>
      <c r="G39" s="816" t="e">
        <f ca="1">VLOOKUP($F39,OUATransHandbook[],3,FALSE)</f>
        <v>#REF!</v>
      </c>
      <c r="H39" s="816" t="e">
        <f ca="1">VLOOKUP($F39,OUATransHandbook[],4,FALSE)</f>
        <v>#REF!</v>
      </c>
      <c r="I39" s="816"/>
      <c r="J39" s="816"/>
      <c r="K39" s="330"/>
      <c r="L39" s="817" t="e">
        <f ca="1">VLOOKUP($F39,OUATransHandbook[],15,FALSE)</f>
        <v>#REF!</v>
      </c>
      <c r="M39" s="818" t="e">
        <f ca="1">VLOOKUP($F39,OUATransHandbook[],16,FALSE)</f>
        <v>#REF!</v>
      </c>
      <c r="N39" s="818" t="e">
        <f ca="1">VLOOKUP($F39,OUATransHandbook[],17,FALSE)</f>
        <v>#REF!</v>
      </c>
      <c r="O39" s="818" t="e">
        <f ca="1">VLOOKUP($F39,OUATransHandbook[],18,FALSE)</f>
        <v>#REF!</v>
      </c>
      <c r="P39" s="819" t="e">
        <f ca="1">VLOOKUP($F39,OUATransHandbook[],24,FALSE)</f>
        <v>#REF!</v>
      </c>
      <c r="Q39" s="853"/>
      <c r="R39" s="821"/>
      <c r="S39" s="943"/>
      <c r="T39" s="937"/>
      <c r="U39" s="756"/>
    </row>
    <row r="40" spans="1:23" s="840" customFormat="1" ht="9.9499999999999993" customHeight="1" x14ac:dyDescent="0.15">
      <c r="A40" s="806"/>
      <c r="B40" s="831"/>
      <c r="C40" s="857"/>
      <c r="D40" s="857"/>
      <c r="E40" s="833"/>
      <c r="F40" s="834"/>
      <c r="G40" s="835"/>
      <c r="H40" s="835" t="e">
        <f ca="1">VLOOKUP($F39,OUATransHandbook[],23,FALSE)</f>
        <v>#REF!</v>
      </c>
      <c r="I40" s="833"/>
      <c r="J40" s="833"/>
      <c r="K40" s="189"/>
      <c r="L40" s="858"/>
      <c r="M40" s="859"/>
      <c r="N40" s="859"/>
      <c r="O40" s="859"/>
      <c r="P40" s="837"/>
      <c r="Q40" s="838"/>
      <c r="R40" s="830"/>
      <c r="S40" s="943"/>
      <c r="T40" s="937"/>
      <c r="U40" s="839"/>
    </row>
    <row r="41" spans="1:23" s="789" customFormat="1" ht="12.95" customHeight="1" x14ac:dyDescent="0.2">
      <c r="A41" s="806"/>
      <c r="B41" s="785" t="s">
        <v>38</v>
      </c>
      <c r="C41" s="791" t="s">
        <v>16</v>
      </c>
      <c r="D41" s="785"/>
      <c r="E41" s="842"/>
      <c r="F41" s="860" t="s">
        <v>38</v>
      </c>
      <c r="G41" s="791" t="s">
        <v>17</v>
      </c>
      <c r="H41" s="785"/>
      <c r="I41" s="785"/>
      <c r="J41" s="785"/>
      <c r="K41" s="794" t="s">
        <v>18</v>
      </c>
      <c r="L41" s="790" t="s">
        <v>19</v>
      </c>
      <c r="M41" s="790" t="s">
        <v>20</v>
      </c>
      <c r="N41" s="790" t="s">
        <v>21</v>
      </c>
      <c r="O41" s="790" t="s">
        <v>22</v>
      </c>
      <c r="P41" s="861" t="s">
        <v>23</v>
      </c>
      <c r="Q41" s="845"/>
      <c r="R41" s="821"/>
      <c r="S41" s="943"/>
      <c r="T41" s="937"/>
      <c r="U41" s="756"/>
      <c r="V41" s="846"/>
      <c r="W41" s="846"/>
    </row>
    <row r="42" spans="1:23" s="846" customFormat="1" ht="15" customHeight="1" x14ac:dyDescent="0.2">
      <c r="A42" s="796">
        <v>9.1</v>
      </c>
      <c r="B42" s="797" t="e">
        <f ca="1">VLOOKUP(A42,INDIRECT($K$1),4,FALSE)</f>
        <v>#REF!</v>
      </c>
      <c r="C42" s="798" t="e">
        <f ca="1">VLOOKUP($B42,OUATransHandbook[],3,FALSE)</f>
        <v>#REF!</v>
      </c>
      <c r="D42" s="798" t="e">
        <f ca="1">VLOOKUP($B42,OUATransHandbook[],4,FALSE)</f>
        <v>#REF!</v>
      </c>
      <c r="E42" s="798"/>
      <c r="F42" s="797" t="e">
        <f ca="1">VLOOKUP(A42,INDIRECT($K$1),11,FALSE)</f>
        <v>#REF!</v>
      </c>
      <c r="G42" s="798" t="e">
        <f ca="1">VLOOKUP($F42,OUATransHandbook[],3,FALSE)</f>
        <v>#REF!</v>
      </c>
      <c r="H42" s="798" t="e">
        <f ca="1">VLOOKUP($F42,OUATransHandbook[],4,FALSE)</f>
        <v>#REF!</v>
      </c>
      <c r="I42" s="798"/>
      <c r="J42" s="798"/>
      <c r="K42" s="188"/>
      <c r="L42" s="799" t="e">
        <f ca="1">VLOOKUP($F42,OUATransHandbook[],15,FALSE)</f>
        <v>#REF!</v>
      </c>
      <c r="M42" s="799" t="e">
        <f ca="1">VLOOKUP($F42,OUATransHandbook[],16,FALSE)</f>
        <v>#REF!</v>
      </c>
      <c r="N42" s="799" t="e">
        <f ca="1">VLOOKUP($F42,OUATransHandbook[],17,FALSE)</f>
        <v>#REF!</v>
      </c>
      <c r="O42" s="800" t="e">
        <f ca="1">VLOOKUP($F42,OUATransHandbook[],18,FALSE)</f>
        <v>#REF!</v>
      </c>
      <c r="P42" s="801" t="e">
        <f ca="1">VLOOKUP($F42,OUATransHandbook[],24,FALSE)</f>
        <v>#REF!</v>
      </c>
      <c r="Q42" s="853"/>
      <c r="R42" s="821"/>
      <c r="S42" s="943"/>
      <c r="T42" s="937"/>
      <c r="U42" s="756"/>
      <c r="V42" s="193"/>
    </row>
    <row r="43" spans="1:23" s="789" customFormat="1" ht="9.9499999999999993" customHeight="1" x14ac:dyDescent="0.2">
      <c r="A43" s="750"/>
      <c r="B43" s="807"/>
      <c r="C43" s="808"/>
      <c r="D43" s="808"/>
      <c r="E43" s="862"/>
      <c r="F43" s="807"/>
      <c r="G43" s="808"/>
      <c r="H43" s="808" t="e">
        <f ca="1">VLOOKUP($F42,OUATransHandbook[],23,FALSE)</f>
        <v>#REF!</v>
      </c>
      <c r="I43" s="862"/>
      <c r="J43" s="862"/>
      <c r="K43" s="186"/>
      <c r="L43" s="810"/>
      <c r="M43" s="810"/>
      <c r="N43" s="810"/>
      <c r="O43" s="810"/>
      <c r="P43" s="811"/>
      <c r="Q43" s="863"/>
      <c r="R43" s="821"/>
      <c r="S43" s="943" t="s">
        <v>39</v>
      </c>
      <c r="T43" s="937"/>
      <c r="U43" s="756"/>
      <c r="W43" s="846"/>
    </row>
    <row r="44" spans="1:23" s="846" customFormat="1" ht="15" customHeight="1" x14ac:dyDescent="0.25">
      <c r="A44" s="796">
        <v>9.1999999999999993</v>
      </c>
      <c r="B44" s="815" t="e">
        <f ca="1">VLOOKUP(A44,INDIRECT($J$1),4,FALSE)</f>
        <v>#REF!</v>
      </c>
      <c r="C44" s="816" t="e">
        <f ca="1">VLOOKUP($B44,OUATransHandbook[],3,FALSE)</f>
        <v>#REF!</v>
      </c>
      <c r="D44" s="816" t="e">
        <f ca="1">VLOOKUP($B44,OUATransHandbook[],4,FALSE)</f>
        <v>#REF!</v>
      </c>
      <c r="E44" s="816"/>
      <c r="F44" s="815" t="e">
        <f ca="1">VLOOKUP(A44,INDIRECT($J$1),11,FALSE)</f>
        <v>#REF!</v>
      </c>
      <c r="G44" s="816" t="e">
        <f ca="1">VLOOKUP($F44,OUATransHandbook[],3,FALSE)</f>
        <v>#REF!</v>
      </c>
      <c r="H44" s="816" t="e">
        <f ca="1">VLOOKUP($F44,OUATransHandbook[],4,FALSE)</f>
        <v>#REF!</v>
      </c>
      <c r="I44" s="816"/>
      <c r="J44" s="816"/>
      <c r="K44" s="185"/>
      <c r="L44" s="817" t="e">
        <f ca="1">VLOOKUP($F44,OUATransHandbook[],15,FALSE)</f>
        <v>#REF!</v>
      </c>
      <c r="M44" s="818" t="e">
        <f ca="1">VLOOKUP($F44,OUATransHandbook[],16,FALSE)</f>
        <v>#REF!</v>
      </c>
      <c r="N44" s="818" t="e">
        <f ca="1">VLOOKUP($F44,OUATransHandbook[],17,FALSE)</f>
        <v>#REF!</v>
      </c>
      <c r="O44" s="818" t="e">
        <f ca="1">VLOOKUP($F44,OUATransHandbook[],18,FALSE)</f>
        <v>#REF!</v>
      </c>
      <c r="P44" s="819" t="e">
        <f ca="1">VLOOKUP($F44,OUATransHandbook[],24,FALSE)</f>
        <v>#REF!</v>
      </c>
      <c r="Q44" s="853"/>
      <c r="R44" s="864"/>
      <c r="S44" s="943"/>
      <c r="T44" s="937"/>
      <c r="U44" s="756"/>
      <c r="V44" s="193"/>
    </row>
    <row r="45" spans="1:23" s="789" customFormat="1" ht="9.9499999999999993" customHeight="1" x14ac:dyDescent="0.2">
      <c r="A45" s="750"/>
      <c r="B45" s="807"/>
      <c r="C45" s="808"/>
      <c r="D45" s="808"/>
      <c r="E45" s="862"/>
      <c r="F45" s="807"/>
      <c r="G45" s="808"/>
      <c r="H45" s="808" t="e">
        <f ca="1">VLOOKUP($F44,OUATransHandbook[],23,FALSE)</f>
        <v>#REF!</v>
      </c>
      <c r="I45" s="862"/>
      <c r="J45" s="862"/>
      <c r="K45" s="186"/>
      <c r="L45" s="810"/>
      <c r="M45" s="810"/>
      <c r="N45" s="810"/>
      <c r="O45" s="810"/>
      <c r="P45" s="811"/>
      <c r="Q45" s="863"/>
      <c r="R45" s="856"/>
      <c r="S45" s="943"/>
      <c r="T45" s="937"/>
      <c r="U45" s="756"/>
      <c r="W45" s="846"/>
    </row>
    <row r="46" spans="1:23" s="846" customFormat="1" ht="15" customHeight="1" x14ac:dyDescent="0.2">
      <c r="A46" s="796">
        <v>10.1</v>
      </c>
      <c r="B46" s="815" t="e">
        <f ca="1">VLOOKUP(A46,INDIRECT($K$1),4,FALSE)</f>
        <v>#REF!</v>
      </c>
      <c r="C46" s="816" t="e">
        <f ca="1">VLOOKUP($B46,OUATransHandbook[],3,FALSE)</f>
        <v>#REF!</v>
      </c>
      <c r="D46" s="816" t="e">
        <f ca="1">VLOOKUP($B46,OUATransHandbook[],4,FALSE)</f>
        <v>#REF!</v>
      </c>
      <c r="E46" s="816"/>
      <c r="F46" s="815" t="e">
        <f ca="1">VLOOKUP(A46,INDIRECT($K$1),11,FALSE)</f>
        <v>#REF!</v>
      </c>
      <c r="G46" s="816" t="e">
        <f ca="1">VLOOKUP($F46,OUATransHandbook[],3,FALSE)</f>
        <v>#REF!</v>
      </c>
      <c r="H46" s="816" t="e">
        <f ca="1">VLOOKUP($F46,OUATransHandbook[],4,FALSE)</f>
        <v>#REF!</v>
      </c>
      <c r="I46" s="816"/>
      <c r="J46" s="816"/>
      <c r="K46" s="185"/>
      <c r="L46" s="817" t="e">
        <f ca="1">VLOOKUP($F46,OUATransHandbook[],15,FALSE)</f>
        <v>#REF!</v>
      </c>
      <c r="M46" s="818" t="e">
        <f ca="1">VLOOKUP($F46,OUATransHandbook[],16,FALSE)</f>
        <v>#REF!</v>
      </c>
      <c r="N46" s="818" t="e">
        <f ca="1">VLOOKUP($F46,OUATransHandbook[],17,FALSE)</f>
        <v>#REF!</v>
      </c>
      <c r="O46" s="818" t="e">
        <f ca="1">VLOOKUP($F46,OUATransHandbook[],18,FALSE)</f>
        <v>#REF!</v>
      </c>
      <c r="P46" s="819" t="e">
        <f ca="1">VLOOKUP($F46,OUATransHandbook[],24,FALSE)</f>
        <v>#REF!</v>
      </c>
      <c r="Q46" s="853"/>
      <c r="R46" s="856"/>
      <c r="S46" s="943"/>
      <c r="T46" s="937"/>
      <c r="U46" s="756"/>
      <c r="V46" s="193"/>
    </row>
    <row r="47" spans="1:23" s="789" customFormat="1" ht="9.9499999999999993" customHeight="1" x14ac:dyDescent="0.2">
      <c r="A47" s="750"/>
      <c r="B47" s="807"/>
      <c r="C47" s="808"/>
      <c r="D47" s="808"/>
      <c r="E47" s="862"/>
      <c r="F47" s="807"/>
      <c r="G47" s="808"/>
      <c r="H47" s="808" t="e">
        <f ca="1">VLOOKUP($F46,OUATransHandbook[],23,FALSE)</f>
        <v>#REF!</v>
      </c>
      <c r="I47" s="862"/>
      <c r="J47" s="862"/>
      <c r="K47" s="186"/>
      <c r="L47" s="810"/>
      <c r="M47" s="810"/>
      <c r="N47" s="810"/>
      <c r="O47" s="810"/>
      <c r="P47" s="811"/>
      <c r="Q47" s="863"/>
      <c r="R47" s="856"/>
      <c r="S47" s="943"/>
      <c r="T47" s="937"/>
      <c r="U47" s="756"/>
      <c r="W47" s="846"/>
    </row>
    <row r="48" spans="1:23" s="846" customFormat="1" ht="15" customHeight="1" x14ac:dyDescent="0.2">
      <c r="A48" s="796" t="str">
        <f>IF($K$1="Table_ARTSTOUAStg4","10.2A","10.2B")</f>
        <v>10.2B</v>
      </c>
      <c r="B48" s="815" t="e">
        <f ca="1">VLOOKUP(A48,INDIRECT($J$1),4,FALSE)</f>
        <v>#REF!</v>
      </c>
      <c r="C48" s="816" t="e">
        <f ca="1">VLOOKUP($B48,OUATransHandbook[],3,FALSE)</f>
        <v>#REF!</v>
      </c>
      <c r="D48" s="816" t="e">
        <f ca="1">VLOOKUP($B48,OUATransHandbook[],4,FALSE)</f>
        <v>#REF!</v>
      </c>
      <c r="E48" s="816"/>
      <c r="F48" s="815" t="e">
        <f ca="1">VLOOKUP(A48,INDIRECT($J$1),11,FALSE)</f>
        <v>#REF!</v>
      </c>
      <c r="G48" s="816" t="e">
        <f ca="1">VLOOKUP($F48,OUATransHandbook[],3,FALSE)</f>
        <v>#REF!</v>
      </c>
      <c r="H48" s="816" t="e">
        <f ca="1">VLOOKUP($F48,OUATransHandbook[],4,FALSE)</f>
        <v>#REF!</v>
      </c>
      <c r="I48" s="825"/>
      <c r="J48" s="825"/>
      <c r="K48" s="187"/>
      <c r="L48" s="817" t="e">
        <f ca="1">VLOOKUP($F48,OUATransHandbook[],15,FALSE)</f>
        <v>#REF!</v>
      </c>
      <c r="M48" s="818" t="e">
        <f ca="1">VLOOKUP($F48,OUATransHandbook[],16,FALSE)</f>
        <v>#REF!</v>
      </c>
      <c r="N48" s="818" t="e">
        <f ca="1">VLOOKUP($F48,OUATransHandbook[],17,FALSE)</f>
        <v>#REF!</v>
      </c>
      <c r="O48" s="818" t="e">
        <f ca="1">VLOOKUP($F48,OUATransHandbook[],18,FALSE)</f>
        <v>#REF!</v>
      </c>
      <c r="P48" s="819" t="e">
        <f ca="1">VLOOKUP($F48,OUATransHandbook[],24,FALSE)</f>
        <v>#REF!</v>
      </c>
      <c r="Q48" s="853"/>
      <c r="R48" s="821"/>
      <c r="S48" s="943"/>
      <c r="T48" s="937"/>
      <c r="U48" s="756"/>
      <c r="V48" s="193"/>
    </row>
    <row r="49" spans="1:23" s="789" customFormat="1" ht="9.9499999999999993" customHeight="1" x14ac:dyDescent="0.2">
      <c r="A49" s="750"/>
      <c r="B49" s="807"/>
      <c r="C49" s="808"/>
      <c r="D49" s="808"/>
      <c r="E49" s="862"/>
      <c r="F49" s="807"/>
      <c r="G49" s="808"/>
      <c r="H49" s="808" t="e">
        <f ca="1">VLOOKUP($F48,OUATransHandbook[],23,FALSE)</f>
        <v>#REF!</v>
      </c>
      <c r="I49" s="862"/>
      <c r="J49" s="862"/>
      <c r="K49" s="186"/>
      <c r="L49" s="810"/>
      <c r="M49" s="810"/>
      <c r="N49" s="810"/>
      <c r="O49" s="810"/>
      <c r="P49" s="811"/>
      <c r="Q49" s="863"/>
      <c r="R49" s="938" t="s">
        <v>40</v>
      </c>
      <c r="S49" s="943" t="s">
        <v>41</v>
      </c>
      <c r="T49" s="937"/>
      <c r="U49" s="756"/>
      <c r="W49" s="846"/>
    </row>
    <row r="50" spans="1:23" s="846" customFormat="1" ht="15" customHeight="1" x14ac:dyDescent="0.2">
      <c r="A50" s="796">
        <v>11.1</v>
      </c>
      <c r="B50" s="815" t="e">
        <f ca="1">VLOOKUP(A50,INDIRECT($J$1),4,FALSE)</f>
        <v>#REF!</v>
      </c>
      <c r="C50" s="816" t="e">
        <f ca="1">VLOOKUP($B50,OUATransHandbook[],3,FALSE)</f>
        <v>#REF!</v>
      </c>
      <c r="D50" s="816" t="e">
        <f ca="1">VLOOKUP($B50,OUATransHandbook[],4,FALSE)</f>
        <v>#REF!</v>
      </c>
      <c r="E50" s="816"/>
      <c r="F50" s="815" t="e">
        <f ca="1">VLOOKUP(A50,INDIRECT($J$1),11,FALSE)</f>
        <v>#REF!</v>
      </c>
      <c r="G50" s="816" t="e">
        <f ca="1">VLOOKUP($F50,OUATransHandbook[],3,FALSE)</f>
        <v>#REF!</v>
      </c>
      <c r="H50" s="816" t="e">
        <f ca="1">VLOOKUP($F50,OUATransHandbook[],4,FALSE)</f>
        <v>#REF!</v>
      </c>
      <c r="I50" s="816"/>
      <c r="J50" s="816"/>
      <c r="K50" s="185"/>
      <c r="L50" s="817" t="e">
        <f ca="1">VLOOKUP($F50,OUATransHandbook[],15,FALSE)</f>
        <v>#REF!</v>
      </c>
      <c r="M50" s="818" t="e">
        <f ca="1">VLOOKUP($F50,OUATransHandbook[],16,FALSE)</f>
        <v>#REF!</v>
      </c>
      <c r="N50" s="818" t="e">
        <f ca="1">VLOOKUP($F50,OUATransHandbook[],17,FALSE)</f>
        <v>#REF!</v>
      </c>
      <c r="O50" s="818" t="e">
        <f ca="1">VLOOKUP($F50,OUATransHandbook[],18,FALSE)</f>
        <v>#REF!</v>
      </c>
      <c r="P50" s="819" t="e">
        <f ca="1">VLOOKUP($F50,OUATransHandbook[],24,FALSE)</f>
        <v>#REF!</v>
      </c>
      <c r="Q50" s="853"/>
      <c r="R50" s="938"/>
      <c r="S50" s="943"/>
      <c r="T50" s="937"/>
      <c r="U50" s="756"/>
      <c r="V50" s="193"/>
    </row>
    <row r="51" spans="1:23" s="789" customFormat="1" ht="9.9499999999999993" customHeight="1" x14ac:dyDescent="0.2">
      <c r="A51" s="750"/>
      <c r="B51" s="807"/>
      <c r="C51" s="808"/>
      <c r="D51" s="808"/>
      <c r="E51" s="862"/>
      <c r="F51" s="807"/>
      <c r="G51" s="808"/>
      <c r="H51" s="808" t="e">
        <f ca="1">VLOOKUP($F50,OUATransHandbook[],23,FALSE)</f>
        <v>#REF!</v>
      </c>
      <c r="I51" s="862"/>
      <c r="J51" s="862"/>
      <c r="K51" s="186"/>
      <c r="L51" s="810"/>
      <c r="M51" s="810"/>
      <c r="N51" s="810"/>
      <c r="O51" s="810"/>
      <c r="P51" s="811"/>
      <c r="Q51" s="863"/>
      <c r="R51" s="856"/>
      <c r="S51" s="943"/>
      <c r="T51" s="937"/>
      <c r="U51" s="756"/>
      <c r="W51" s="846"/>
    </row>
    <row r="52" spans="1:23" s="846" customFormat="1" ht="15" customHeight="1" x14ac:dyDescent="0.25">
      <c r="A52" s="796">
        <v>11.2</v>
      </c>
      <c r="B52" s="815" t="e">
        <f ca="1">VLOOKUP(A52,INDIRECT($J$1),4,FALSE)</f>
        <v>#REF!</v>
      </c>
      <c r="C52" s="816" t="e">
        <f ca="1">VLOOKUP($B52,OUATransHandbook[],3,FALSE)</f>
        <v>#REF!</v>
      </c>
      <c r="D52" s="816" t="e">
        <f ca="1">VLOOKUP($B52,OUATransHandbook[],4,FALSE)</f>
        <v>#REF!</v>
      </c>
      <c r="E52" s="816"/>
      <c r="F52" s="815" t="e">
        <f ca="1">VLOOKUP(A52,INDIRECT($J$1),11,FALSE)</f>
        <v>#REF!</v>
      </c>
      <c r="G52" s="816" t="e">
        <f ca="1">VLOOKUP($F52,OUATransHandbook[],3,FALSE)</f>
        <v>#REF!</v>
      </c>
      <c r="H52" s="816" t="e">
        <f ca="1">VLOOKUP($F52,OUATransHandbook[],4,FALSE)</f>
        <v>#REF!</v>
      </c>
      <c r="I52" s="816"/>
      <c r="J52" s="816"/>
      <c r="K52" s="185"/>
      <c r="L52" s="817" t="e">
        <f ca="1">VLOOKUP($F52,OUATransHandbook[],15,FALSE)</f>
        <v>#REF!</v>
      </c>
      <c r="M52" s="818" t="e">
        <f ca="1">VLOOKUP($F52,OUATransHandbook[],16,FALSE)</f>
        <v>#REF!</v>
      </c>
      <c r="N52" s="818" t="e">
        <f ca="1">VLOOKUP($F52,OUATransHandbook[],17,FALSE)</f>
        <v>#REF!</v>
      </c>
      <c r="O52" s="818" t="e">
        <f ca="1">VLOOKUP($F52,OUATransHandbook[],18,FALSE)</f>
        <v>#REF!</v>
      </c>
      <c r="P52" s="819" t="e">
        <f ca="1">VLOOKUP($F52,OUATransHandbook[],24,FALSE)</f>
        <v>#REF!</v>
      </c>
      <c r="Q52" s="853"/>
      <c r="R52" s="865"/>
      <c r="S52" s="943"/>
      <c r="T52" s="937"/>
      <c r="U52" s="756"/>
      <c r="V52" s="193"/>
    </row>
    <row r="53" spans="1:23" s="789" customFormat="1" ht="9.9499999999999993" customHeight="1" x14ac:dyDescent="0.2">
      <c r="A53" s="750"/>
      <c r="B53" s="807"/>
      <c r="C53" s="808"/>
      <c r="D53" s="808"/>
      <c r="E53" s="862"/>
      <c r="F53" s="807"/>
      <c r="G53" s="808"/>
      <c r="H53" s="808" t="e">
        <f ca="1">VLOOKUP($F52,OUATransHandbook[],23,FALSE)</f>
        <v>#REF!</v>
      </c>
      <c r="I53" s="862"/>
      <c r="J53" s="862"/>
      <c r="K53" s="186"/>
      <c r="L53" s="810"/>
      <c r="M53" s="810"/>
      <c r="N53" s="810"/>
      <c r="O53" s="810"/>
      <c r="P53" s="811"/>
      <c r="Q53" s="863"/>
      <c r="R53" s="856"/>
      <c r="S53" s="943"/>
      <c r="T53" s="937"/>
      <c r="U53" s="756"/>
      <c r="W53" s="846"/>
    </row>
    <row r="54" spans="1:23" s="846" customFormat="1" ht="15" customHeight="1" x14ac:dyDescent="0.25">
      <c r="A54" s="796">
        <v>12.1</v>
      </c>
      <c r="B54" s="815" t="e">
        <f ca="1">VLOOKUP(A54,INDIRECT($K$1),4,FALSE)</f>
        <v>#REF!</v>
      </c>
      <c r="C54" s="816" t="e">
        <f ca="1">VLOOKUP($B54,OUATransHandbook[],3,FALSE)</f>
        <v>#REF!</v>
      </c>
      <c r="D54" s="816" t="e">
        <f ca="1">VLOOKUP($B54,OUATransHandbook[],4,FALSE)</f>
        <v>#REF!</v>
      </c>
      <c r="E54" s="816"/>
      <c r="F54" s="815" t="e">
        <f ca="1">VLOOKUP(A54,INDIRECT($K$1),11,FALSE)</f>
        <v>#REF!</v>
      </c>
      <c r="G54" s="816" t="e">
        <f ca="1">VLOOKUP($F54,OUATransHandbook[],3,FALSE)</f>
        <v>#REF!</v>
      </c>
      <c r="H54" s="816" t="e">
        <f ca="1">VLOOKUP($F54,OUATransHandbook[],4,FALSE)</f>
        <v>#REF!</v>
      </c>
      <c r="I54" s="816"/>
      <c r="J54" s="816"/>
      <c r="K54" s="185"/>
      <c r="L54" s="817" t="e">
        <f ca="1">VLOOKUP($F54,OUATransHandbook[],15,FALSE)</f>
        <v>#REF!</v>
      </c>
      <c r="M54" s="818" t="e">
        <f ca="1">VLOOKUP($F54,OUATransHandbook[],16,FALSE)</f>
        <v>#REF!</v>
      </c>
      <c r="N54" s="818" t="e">
        <f ca="1">VLOOKUP($F54,OUATransHandbook[],17,FALSE)</f>
        <v>#REF!</v>
      </c>
      <c r="O54" s="818" t="e">
        <f ca="1">VLOOKUP($F54,OUATransHandbook[],18,FALSE)</f>
        <v>#REF!</v>
      </c>
      <c r="P54" s="819" t="e">
        <f ca="1">VLOOKUP($F54,OUATransHandbook[],24,FALSE)</f>
        <v>#REF!</v>
      </c>
      <c r="Q54" s="853"/>
      <c r="R54" s="865"/>
      <c r="S54" s="943"/>
      <c r="T54" s="937"/>
      <c r="U54" s="756"/>
      <c r="V54" s="193"/>
    </row>
    <row r="55" spans="1:23" s="789" customFormat="1" ht="9.9499999999999993" customHeight="1" x14ac:dyDescent="0.2">
      <c r="A55" s="866"/>
      <c r="B55" s="807"/>
      <c r="C55" s="808"/>
      <c r="D55" s="808"/>
      <c r="E55" s="862"/>
      <c r="F55" s="807"/>
      <c r="G55" s="808"/>
      <c r="H55" s="808" t="e">
        <f ca="1">VLOOKUP($F54,OUATransHandbook[],23,FALSE)</f>
        <v>#REF!</v>
      </c>
      <c r="I55" s="862"/>
      <c r="J55" s="862"/>
      <c r="K55" s="186"/>
      <c r="L55" s="810"/>
      <c r="M55" s="810"/>
      <c r="N55" s="810"/>
      <c r="O55" s="810"/>
      <c r="P55" s="811"/>
      <c r="Q55" s="863"/>
      <c r="R55" s="856"/>
      <c r="S55" s="827"/>
      <c r="T55" s="867"/>
      <c r="U55" s="756"/>
      <c r="V55" s="846"/>
      <c r="W55" s="846"/>
    </row>
    <row r="56" spans="1:23" s="846" customFormat="1" ht="15" customHeight="1" x14ac:dyDescent="0.2">
      <c r="A56" s="796">
        <v>12.2</v>
      </c>
      <c r="B56" s="815" t="e">
        <f ca="1">VLOOKUP(A56,INDIRECT($K$1),4,FALSE)</f>
        <v>#REF!</v>
      </c>
      <c r="C56" s="816" t="e">
        <f ca="1">VLOOKUP($B56,OUATransHandbook[],3,FALSE)</f>
        <v>#REF!</v>
      </c>
      <c r="D56" s="816" t="e">
        <f ca="1">VLOOKUP($B56,OUATransHandbook[],4,FALSE)</f>
        <v>#REF!</v>
      </c>
      <c r="E56" s="816"/>
      <c r="F56" s="815" t="e">
        <f ca="1">VLOOKUP(A56,INDIRECT($K$1),11,FALSE)</f>
        <v>#REF!</v>
      </c>
      <c r="G56" s="816" t="e">
        <f ca="1">VLOOKUP($F56,OUATransHandbook[],3,FALSE)</f>
        <v>#REF!</v>
      </c>
      <c r="H56" s="816" t="e">
        <f ca="1">VLOOKUP($F56,OUATransHandbook[],4,FALSE)</f>
        <v>#REF!</v>
      </c>
      <c r="I56" s="816"/>
      <c r="J56" s="816"/>
      <c r="K56" s="185"/>
      <c r="L56" s="817" t="e">
        <f ca="1">VLOOKUP($F56,OUATransHandbook[],15,FALSE)</f>
        <v>#REF!</v>
      </c>
      <c r="M56" s="818" t="e">
        <f ca="1">VLOOKUP($F56,OUATransHandbook[],16,FALSE)</f>
        <v>#REF!</v>
      </c>
      <c r="N56" s="818" t="e">
        <f ca="1">VLOOKUP($F56,OUATransHandbook[],17,FALSE)</f>
        <v>#REF!</v>
      </c>
      <c r="O56" s="818" t="e">
        <f ca="1">VLOOKUP($F56,OUATransHandbook[],18,FALSE)</f>
        <v>#REF!</v>
      </c>
      <c r="P56" s="819" t="e">
        <f ca="1">VLOOKUP($F56,OUATransHandbook[],24,FALSE)</f>
        <v>#REF!</v>
      </c>
      <c r="Q56" s="853"/>
      <c r="R56" s="821" t="s">
        <v>42</v>
      </c>
      <c r="S56" s="827" t="s">
        <v>43</v>
      </c>
      <c r="T56" s="867"/>
      <c r="U56" s="756"/>
      <c r="V56" s="193"/>
    </row>
    <row r="57" spans="1:23" s="789" customFormat="1" ht="9.9499999999999993" customHeight="1" x14ac:dyDescent="0.2">
      <c r="A57" s="806"/>
      <c r="B57" s="868"/>
      <c r="C57" s="832"/>
      <c r="D57" s="832"/>
      <c r="E57" s="869"/>
      <c r="F57" s="870"/>
      <c r="G57" s="835"/>
      <c r="H57" s="835" t="e">
        <f ca="1">VLOOKUP($F56,OUATransHandbook[],23,FALSE)</f>
        <v>#REF!</v>
      </c>
      <c r="I57" s="869"/>
      <c r="J57" s="869"/>
      <c r="K57" s="184"/>
      <c r="L57" s="871"/>
      <c r="M57" s="871"/>
      <c r="N57" s="871"/>
      <c r="O57" s="871"/>
      <c r="P57" s="837"/>
      <c r="Q57" s="863"/>
      <c r="R57" s="821"/>
      <c r="S57" s="804"/>
      <c r="T57" s="824"/>
      <c r="U57" s="756"/>
      <c r="V57" s="846"/>
      <c r="W57" s="846"/>
    </row>
    <row r="58" spans="1:23" s="789" customFormat="1" ht="12.95" customHeight="1" x14ac:dyDescent="0.2">
      <c r="A58" s="806"/>
      <c r="B58" s="790" t="s">
        <v>44</v>
      </c>
      <c r="C58" s="791" t="s">
        <v>16</v>
      </c>
      <c r="D58" s="790"/>
      <c r="E58" s="792"/>
      <c r="F58" s="860" t="s">
        <v>44</v>
      </c>
      <c r="G58" s="791" t="s">
        <v>17</v>
      </c>
      <c r="H58" s="790"/>
      <c r="I58" s="790"/>
      <c r="J58" s="790"/>
      <c r="K58" s="794" t="s">
        <v>18</v>
      </c>
      <c r="L58" s="790" t="s">
        <v>19</v>
      </c>
      <c r="M58" s="790" t="s">
        <v>20</v>
      </c>
      <c r="N58" s="790" t="s">
        <v>21</v>
      </c>
      <c r="O58" s="790" t="s">
        <v>22</v>
      </c>
      <c r="P58" s="861" t="s">
        <v>23</v>
      </c>
      <c r="Q58" s="845"/>
      <c r="R58" s="821"/>
      <c r="S58" s="872" t="s">
        <v>45</v>
      </c>
      <c r="T58" s="937" t="s">
        <v>46</v>
      </c>
      <c r="U58" s="756"/>
      <c r="V58" s="846"/>
      <c r="W58" s="846"/>
    </row>
    <row r="59" spans="1:23" s="846" customFormat="1" ht="15" customHeight="1" x14ac:dyDescent="0.25">
      <c r="A59" s="796">
        <v>13.1</v>
      </c>
      <c r="B59" s="797" t="e">
        <f ca="1">VLOOKUP(A59,INDIRECT($K$1),4,FALSE)</f>
        <v>#REF!</v>
      </c>
      <c r="C59" s="798" t="e">
        <f ca="1">VLOOKUP($B59,OUATransHandbook[],3,FALSE)</f>
        <v>#REF!</v>
      </c>
      <c r="D59" s="798" t="e">
        <f ca="1">VLOOKUP($B59,OUATransHandbook[],4,FALSE)</f>
        <v>#REF!</v>
      </c>
      <c r="E59" s="798"/>
      <c r="F59" s="797" t="e">
        <f ca="1">VLOOKUP(A59,INDIRECT($K$1),11,FALSE)</f>
        <v>#REF!</v>
      </c>
      <c r="G59" s="798" t="e">
        <f ca="1">VLOOKUP($F59,OUATransHandbook[],3,FALSE)</f>
        <v>#REF!</v>
      </c>
      <c r="H59" s="798" t="e">
        <f ca="1">VLOOKUP($F59,OUATransHandbook[],4,FALSE)</f>
        <v>#REF!</v>
      </c>
      <c r="I59" s="798"/>
      <c r="J59" s="798"/>
      <c r="K59" s="188"/>
      <c r="L59" s="799" t="e">
        <f ca="1">VLOOKUP($F59,OUATransHandbook[],15,FALSE)</f>
        <v>#REF!</v>
      </c>
      <c r="M59" s="799" t="e">
        <f ca="1">VLOOKUP($F59,OUATransHandbook[],16,FALSE)</f>
        <v>#REF!</v>
      </c>
      <c r="N59" s="799" t="e">
        <f ca="1">VLOOKUP($F59,OUATransHandbook[],17,FALSE)</f>
        <v>#REF!</v>
      </c>
      <c r="O59" s="800" t="e">
        <f ca="1">VLOOKUP($F59,OUATransHandbook[],18,FALSE)</f>
        <v>#REF!</v>
      </c>
      <c r="P59" s="801" t="e">
        <f ca="1">VLOOKUP($F59,OUATransHandbook[],24,FALSE)</f>
        <v>#REF!</v>
      </c>
      <c r="Q59" s="853"/>
      <c r="R59" s="864"/>
      <c r="S59" s="873"/>
      <c r="T59" s="937"/>
      <c r="U59" s="756"/>
      <c r="V59" s="193"/>
    </row>
    <row r="60" spans="1:23" s="789" customFormat="1" ht="9.9499999999999993" customHeight="1" x14ac:dyDescent="0.25">
      <c r="A60" s="866"/>
      <c r="B60" s="807"/>
      <c r="C60" s="808"/>
      <c r="D60" s="808"/>
      <c r="E60" s="862"/>
      <c r="F60" s="807"/>
      <c r="G60" s="808"/>
      <c r="H60" s="808" t="e">
        <f ca="1">VLOOKUP($F59,OUATransHandbook[],23,FALSE)</f>
        <v>#REF!</v>
      </c>
      <c r="I60" s="862"/>
      <c r="J60" s="862"/>
      <c r="K60" s="186"/>
      <c r="L60" s="810"/>
      <c r="M60" s="810"/>
      <c r="N60" s="810"/>
      <c r="O60" s="810"/>
      <c r="P60" s="811"/>
      <c r="Q60" s="863"/>
      <c r="R60" s="864"/>
      <c r="S60" s="952" t="s">
        <v>47</v>
      </c>
      <c r="T60" s="947" t="s">
        <v>48</v>
      </c>
      <c r="U60" s="756"/>
      <c r="V60" s="846"/>
      <c r="W60" s="846"/>
    </row>
    <row r="61" spans="1:23" s="846" customFormat="1" ht="15" customHeight="1" x14ac:dyDescent="0.2">
      <c r="A61" s="796">
        <v>13.2</v>
      </c>
      <c r="B61" s="815" t="e">
        <f ca="1">VLOOKUP(A61,INDIRECT($K$1),4,FALSE)</f>
        <v>#REF!</v>
      </c>
      <c r="C61" s="816" t="e">
        <f ca="1">VLOOKUP($B61,OUATransHandbook[],3,FALSE)</f>
        <v>#REF!</v>
      </c>
      <c r="D61" s="816" t="e">
        <f ca="1">VLOOKUP($B61,OUATransHandbook[],4,FALSE)</f>
        <v>#REF!</v>
      </c>
      <c r="E61" s="816"/>
      <c r="F61" s="815" t="e">
        <f ca="1">VLOOKUP(A61,INDIRECT($K$1),11,FALSE)</f>
        <v>#REF!</v>
      </c>
      <c r="G61" s="816" t="e">
        <f ca="1">VLOOKUP($F61,OUATransHandbook[],3,FALSE)</f>
        <v>#REF!</v>
      </c>
      <c r="H61" s="816" t="e">
        <f ca="1">VLOOKUP($F61,OUATransHandbook[],4,FALSE)</f>
        <v>#REF!</v>
      </c>
      <c r="I61" s="816"/>
      <c r="J61" s="816"/>
      <c r="K61" s="185"/>
      <c r="L61" s="817" t="e">
        <f ca="1">VLOOKUP($F61,OUATransHandbook[],15,FALSE)</f>
        <v>#REF!</v>
      </c>
      <c r="M61" s="818" t="e">
        <f ca="1">VLOOKUP($F61,OUATransHandbook[],16,FALSE)</f>
        <v>#REF!</v>
      </c>
      <c r="N61" s="818" t="e">
        <f ca="1">VLOOKUP($F61,OUATransHandbook[],17,FALSE)</f>
        <v>#REF!</v>
      </c>
      <c r="O61" s="818" t="e">
        <f ca="1">VLOOKUP($F61,OUATransHandbook[],18,FALSE)</f>
        <v>#REF!</v>
      </c>
      <c r="P61" s="819" t="e">
        <f ca="1">VLOOKUP($F61,OUATransHandbook[],24,FALSE)</f>
        <v>#REF!</v>
      </c>
      <c r="Q61" s="853"/>
      <c r="R61" s="826"/>
      <c r="S61" s="952"/>
      <c r="T61" s="947"/>
      <c r="U61" s="756"/>
      <c r="V61" s="193"/>
    </row>
    <row r="62" spans="1:23" s="789" customFormat="1" ht="9.9499999999999993" customHeight="1" x14ac:dyDescent="0.2">
      <c r="A62" s="866"/>
      <c r="B62" s="807"/>
      <c r="C62" s="808"/>
      <c r="D62" s="808"/>
      <c r="E62" s="862"/>
      <c r="F62" s="807"/>
      <c r="G62" s="808"/>
      <c r="H62" s="808" t="e">
        <f ca="1">VLOOKUP($F61,OUATransHandbook[],23,FALSE)</f>
        <v>#REF!</v>
      </c>
      <c r="I62" s="862"/>
      <c r="J62" s="862"/>
      <c r="K62" s="186"/>
      <c r="L62" s="810"/>
      <c r="M62" s="810"/>
      <c r="N62" s="810"/>
      <c r="O62" s="810"/>
      <c r="P62" s="811"/>
      <c r="Q62" s="863"/>
      <c r="R62" s="829"/>
      <c r="S62" s="874"/>
      <c r="T62" s="947"/>
      <c r="U62" s="756"/>
      <c r="V62" s="846"/>
      <c r="W62" s="846"/>
    </row>
    <row r="63" spans="1:23" s="846" customFormat="1" ht="15" customHeight="1" x14ac:dyDescent="0.2">
      <c r="A63" s="796">
        <v>14.1</v>
      </c>
      <c r="B63" s="815" t="e">
        <f ca="1">VLOOKUP(A63,INDIRECT($J$1),4,FALSE)</f>
        <v>#REF!</v>
      </c>
      <c r="C63" s="816" t="e">
        <f ca="1">VLOOKUP($B63,OUATransHandbook[],3,FALSE)</f>
        <v>#REF!</v>
      </c>
      <c r="D63" s="816" t="e">
        <f ca="1">VLOOKUP($B63,OUATransHandbook[],4,FALSE)</f>
        <v>#REF!</v>
      </c>
      <c r="E63" s="816"/>
      <c r="F63" s="815" t="e">
        <f ca="1">VLOOKUP(A63,INDIRECT($J$1),11,FALSE)</f>
        <v>#REF!</v>
      </c>
      <c r="G63" s="816" t="e">
        <f ca="1">VLOOKUP($F63,OUATransHandbook[],3,FALSE)</f>
        <v>#REF!</v>
      </c>
      <c r="H63" s="816" t="e">
        <f ca="1">VLOOKUP($F63,OUATransHandbook[],4,FALSE)</f>
        <v>#REF!</v>
      </c>
      <c r="I63" s="816"/>
      <c r="J63" s="816"/>
      <c r="K63" s="185"/>
      <c r="L63" s="817" t="e">
        <f ca="1">VLOOKUP($F63,OUATransHandbook[],15,FALSE)</f>
        <v>#REF!</v>
      </c>
      <c r="M63" s="818" t="e">
        <f ca="1">VLOOKUP($F63,OUATransHandbook[],16,FALSE)</f>
        <v>#REF!</v>
      </c>
      <c r="N63" s="818" t="e">
        <f ca="1">VLOOKUP($F63,OUATransHandbook[],17,FALSE)</f>
        <v>#REF!</v>
      </c>
      <c r="O63" s="818" t="e">
        <f ca="1">VLOOKUP($F63,OUATransHandbook[],18,FALSE)</f>
        <v>#REF!</v>
      </c>
      <c r="P63" s="819" t="e">
        <f ca="1">VLOOKUP($F63,OUATransHandbook[],24,FALSE)</f>
        <v>#REF!</v>
      </c>
      <c r="Q63" s="853"/>
      <c r="R63" s="821"/>
      <c r="S63" s="951" t="s">
        <v>49</v>
      </c>
      <c r="T63" s="947" t="s">
        <v>50</v>
      </c>
      <c r="U63" s="756"/>
      <c r="V63" s="193"/>
    </row>
    <row r="64" spans="1:23" s="789" customFormat="1" ht="8.1" customHeight="1" x14ac:dyDescent="0.2">
      <c r="A64" s="866"/>
      <c r="B64" s="807"/>
      <c r="C64" s="808"/>
      <c r="D64" s="808"/>
      <c r="E64" s="862"/>
      <c r="F64" s="807"/>
      <c r="G64" s="808"/>
      <c r="H64" s="808" t="e">
        <f ca="1">VLOOKUP($F63,OUATransHandbook[],23,FALSE)</f>
        <v>#REF!</v>
      </c>
      <c r="I64" s="862"/>
      <c r="J64" s="862"/>
      <c r="K64" s="186"/>
      <c r="L64" s="810"/>
      <c r="M64" s="810"/>
      <c r="N64" s="810"/>
      <c r="O64" s="810"/>
      <c r="P64" s="811"/>
      <c r="Q64" s="863"/>
      <c r="R64" s="821"/>
      <c r="S64" s="951"/>
      <c r="T64" s="947"/>
      <c r="U64" s="756"/>
      <c r="V64" s="846"/>
      <c r="W64" s="846"/>
    </row>
    <row r="65" spans="1:23" s="846" customFormat="1" ht="15" customHeight="1" x14ac:dyDescent="0.2">
      <c r="A65" s="796">
        <v>14.2</v>
      </c>
      <c r="B65" s="815" t="e">
        <f ca="1">VLOOKUP(A65,INDIRECT($K$1),4,FALSE)</f>
        <v>#REF!</v>
      </c>
      <c r="C65" s="816" t="e">
        <f ca="1">VLOOKUP($B65,OUATransHandbook[],3,FALSE)</f>
        <v>#REF!</v>
      </c>
      <c r="D65" s="816" t="e">
        <f ca="1">VLOOKUP($B65,OUATransHandbook[],4,FALSE)</f>
        <v>#REF!</v>
      </c>
      <c r="E65" s="816"/>
      <c r="F65" s="815" t="e">
        <f ca="1">VLOOKUP(A65,INDIRECT($K$1),11,FALSE)</f>
        <v>#REF!</v>
      </c>
      <c r="G65" s="816" t="e">
        <f ca="1">VLOOKUP($F65,OUATransHandbook[],3,FALSE)</f>
        <v>#REF!</v>
      </c>
      <c r="H65" s="816" t="e">
        <f ca="1">VLOOKUP($F65,OUATransHandbook[],4,FALSE)</f>
        <v>#REF!</v>
      </c>
      <c r="I65" s="825"/>
      <c r="J65" s="825"/>
      <c r="K65" s="187"/>
      <c r="L65" s="817" t="e">
        <f ca="1">VLOOKUP($F65,OUATransHandbook[],15,FALSE)</f>
        <v>#REF!</v>
      </c>
      <c r="M65" s="818" t="e">
        <f ca="1">VLOOKUP($F65,OUATransHandbook[],16,FALSE)</f>
        <v>#REF!</v>
      </c>
      <c r="N65" s="818" t="e">
        <f ca="1">VLOOKUP($F65,OUATransHandbook[],17,FALSE)</f>
        <v>#REF!</v>
      </c>
      <c r="O65" s="818" t="e">
        <f ca="1">VLOOKUP($F65,OUATransHandbook[],18,FALSE)</f>
        <v>#REF!</v>
      </c>
      <c r="P65" s="819" t="e">
        <f ca="1">VLOOKUP($F65,OUATransHandbook[],24,FALSE)</f>
        <v>#REF!</v>
      </c>
      <c r="Q65" s="853"/>
      <c r="R65" s="821"/>
      <c r="T65" s="947"/>
      <c r="U65" s="756"/>
      <c r="V65" s="193"/>
    </row>
    <row r="66" spans="1:23" s="789" customFormat="1" ht="9.9499999999999993" customHeight="1" x14ac:dyDescent="0.2">
      <c r="A66" s="866"/>
      <c r="B66" s="807"/>
      <c r="C66" s="808"/>
      <c r="D66" s="808"/>
      <c r="E66" s="862"/>
      <c r="F66" s="807"/>
      <c r="G66" s="808"/>
      <c r="H66" s="808" t="e">
        <f ca="1">VLOOKUP($F65,OUATransHandbook[],23,FALSE)</f>
        <v>#REF!</v>
      </c>
      <c r="I66" s="862"/>
      <c r="J66" s="862"/>
      <c r="K66" s="186"/>
      <c r="L66" s="810"/>
      <c r="M66" s="810"/>
      <c r="N66" s="810"/>
      <c r="O66" s="810"/>
      <c r="P66" s="811"/>
      <c r="Q66" s="863"/>
      <c r="R66" s="875"/>
      <c r="S66" s="876"/>
      <c r="T66" s="950"/>
      <c r="U66" s="756"/>
      <c r="V66" s="846"/>
      <c r="W66" s="846"/>
    </row>
    <row r="67" spans="1:23" s="846" customFormat="1" ht="15" customHeight="1" x14ac:dyDescent="0.2">
      <c r="A67" s="796">
        <v>15.1</v>
      </c>
      <c r="B67" s="815" t="e">
        <f ca="1">VLOOKUP(A67,INDIRECT($J$1),4,FALSE)</f>
        <v>#REF!</v>
      </c>
      <c r="C67" s="816" t="e">
        <f ca="1">VLOOKUP($B67,OUATransHandbook[],3,FALSE)</f>
        <v>#REF!</v>
      </c>
      <c r="D67" s="816" t="e">
        <f ca="1">VLOOKUP($B67,OUATransHandbook[],4,FALSE)</f>
        <v>#REF!</v>
      </c>
      <c r="E67" s="816"/>
      <c r="F67" s="815" t="e">
        <f ca="1">VLOOKUP(A67,INDIRECT($J$1),11,FALSE)</f>
        <v>#REF!</v>
      </c>
      <c r="G67" s="816" t="e">
        <f ca="1">VLOOKUP($F67,OUATransHandbook[],3,FALSE)</f>
        <v>#REF!</v>
      </c>
      <c r="H67" s="816" t="e">
        <f ca="1">VLOOKUP($F67,OUATransHandbook[],4,FALSE)</f>
        <v>#REF!</v>
      </c>
      <c r="I67" s="816"/>
      <c r="J67" s="816"/>
      <c r="K67" s="185"/>
      <c r="L67" s="817" t="e">
        <f ca="1">VLOOKUP($F67,OUATransHandbook[],15,FALSE)</f>
        <v>#REF!</v>
      </c>
      <c r="M67" s="818" t="e">
        <f ca="1">VLOOKUP($F67,OUATransHandbook[],16,FALSE)</f>
        <v>#REF!</v>
      </c>
      <c r="N67" s="818" t="e">
        <f ca="1">VLOOKUP($F67,OUATransHandbook[],17,FALSE)</f>
        <v>#REF!</v>
      </c>
      <c r="O67" s="818" t="e">
        <f ca="1">VLOOKUP($F67,OUATransHandbook[],18,FALSE)</f>
        <v>#REF!</v>
      </c>
      <c r="P67" s="819" t="e">
        <f ca="1">VLOOKUP($F67,OUATransHandbook[],24,FALSE)</f>
        <v>#REF!</v>
      </c>
      <c r="Q67" s="853"/>
      <c r="R67" s="855"/>
      <c r="S67" s="874"/>
      <c r="T67" s="823"/>
      <c r="U67" s="756"/>
      <c r="V67" s="193"/>
    </row>
    <row r="68" spans="1:23" s="789" customFormat="1" ht="8.1" customHeight="1" x14ac:dyDescent="0.2">
      <c r="A68" s="806"/>
      <c r="B68" s="868"/>
      <c r="C68" s="877"/>
      <c r="D68" s="877"/>
      <c r="E68" s="869"/>
      <c r="F68" s="870"/>
      <c r="G68" s="835"/>
      <c r="H68" s="835" t="e">
        <f ca="1">VLOOKUP($F67,OUATransHandbook[],23,FALSE)</f>
        <v>#REF!</v>
      </c>
      <c r="I68" s="869"/>
      <c r="J68" s="869"/>
      <c r="K68" s="184"/>
      <c r="L68" s="878"/>
      <c r="M68" s="879"/>
      <c r="N68" s="879"/>
      <c r="O68" s="879"/>
      <c r="P68" s="880"/>
      <c r="Q68" s="863"/>
      <c r="R68" s="855"/>
      <c r="S68" s="874"/>
      <c r="T68" s="823"/>
      <c r="U68" s="756"/>
      <c r="V68" s="846"/>
      <c r="W68" s="846"/>
    </row>
    <row r="69" spans="1:23" ht="12.95" customHeight="1" x14ac:dyDescent="0.25">
      <c r="A69" s="881"/>
      <c r="B69" s="791"/>
      <c r="C69" s="790"/>
      <c r="D69" s="790"/>
      <c r="E69" s="882"/>
      <c r="F69" s="882"/>
      <c r="G69" s="883">
        <f ca="1">IF(ISERROR($E$70),0,"List of Alternate Core Subjects for ")</f>
        <v>0</v>
      </c>
      <c r="H69" s="882">
        <f ca="1">IF(ISERROR($E$70),0,$H$4)</f>
        <v>0</v>
      </c>
      <c r="I69" s="790"/>
      <c r="J69" s="884"/>
      <c r="K69" s="794" t="s">
        <v>18</v>
      </c>
      <c r="L69" s="790" t="s">
        <v>19</v>
      </c>
      <c r="M69" s="790" t="s">
        <v>20</v>
      </c>
      <c r="N69" s="790" t="s">
        <v>21</v>
      </c>
      <c r="O69" s="790" t="s">
        <v>22</v>
      </c>
      <c r="P69" s="861" t="s">
        <v>23</v>
      </c>
      <c r="R69" s="855"/>
      <c r="S69" s="874"/>
      <c r="T69" s="823"/>
    </row>
    <row r="70" spans="1:23" ht="14.1" customHeight="1" x14ac:dyDescent="0.25">
      <c r="A70" s="885">
        <v>16</v>
      </c>
      <c r="B70" s="886" t="e">
        <f ca="1">VLOOKUP(A70,INDIRECT($K$1),11,FALSE)</f>
        <v>#REF!</v>
      </c>
      <c r="C70" s="887"/>
      <c r="D70" s="887"/>
      <c r="E70" s="888" t="e">
        <f ca="1">VLOOKUP(B70,OUATransHandbook[],3,FALSE)</f>
        <v>#REF!</v>
      </c>
      <c r="F70" s="887" t="e">
        <f ca="1">VLOOKUP($B70,OUATransHandbook[],2,FALSE)</f>
        <v>#REF!</v>
      </c>
      <c r="G70" s="798" t="e">
        <f ca="1">VLOOKUP($F70,OUATransHandbook[],3,FALSE)</f>
        <v>#REF!</v>
      </c>
      <c r="H70" s="798" t="e">
        <f ca="1">VLOOKUP($F70,OUATransHandbook[],4,FALSE)</f>
        <v>#REF!</v>
      </c>
      <c r="I70" s="887"/>
      <c r="J70" s="887"/>
      <c r="K70" s="680"/>
      <c r="L70" s="889" t="e">
        <f ca="1">VLOOKUP($F70,OUATransHandbook[],15,FALSE)</f>
        <v>#REF!</v>
      </c>
      <c r="M70" s="799" t="e">
        <f ca="1">VLOOKUP($F70,OUATransHandbook[],16,FALSE)</f>
        <v>#REF!</v>
      </c>
      <c r="N70" s="799" t="e">
        <f ca="1">VLOOKUP($F70,OUATransHandbook[],17,FALSE)</f>
        <v>#REF!</v>
      </c>
      <c r="O70" s="799" t="e">
        <f ca="1">VLOOKUP($F70,OUATransHandbook[],18,FALSE)</f>
        <v>#REF!</v>
      </c>
      <c r="P70" s="890"/>
      <c r="R70" s="855"/>
      <c r="S70" s="827"/>
      <c r="T70" s="823"/>
    </row>
    <row r="71" spans="1:23" ht="14.1" customHeight="1" x14ac:dyDescent="0.25">
      <c r="A71" s="885"/>
      <c r="B71" s="891"/>
      <c r="C71" s="892"/>
      <c r="D71" s="892"/>
      <c r="E71" s="893" t="e">
        <f ca="1">VLOOKUP(A70,INDIRECT($K$1),12,FALSE)</f>
        <v>#REF!</v>
      </c>
      <c r="F71" s="892" t="e">
        <f ca="1">VLOOKUP(B70,OUATransHandbook[],6,FALSE)</f>
        <v>#REF!</v>
      </c>
      <c r="G71" s="894" t="e">
        <f ca="1">VLOOKUP($F71,OUATransHandbook[],3,FALSE)</f>
        <v>#REF!</v>
      </c>
      <c r="H71" s="894" t="e">
        <f ca="1">VLOOKUP($F71,OUATransHandbook[],4,FALSE)</f>
        <v>#REF!</v>
      </c>
      <c r="I71" s="892"/>
      <c r="J71" s="892"/>
      <c r="K71" s="682"/>
      <c r="L71" s="895" t="e">
        <f ca="1">VLOOKUP($F71,OUATransHandbook[],15,FALSE)</f>
        <v>#REF!</v>
      </c>
      <c r="M71" s="896" t="e">
        <f ca="1">VLOOKUP($F71,OUATransHandbook[],16,FALSE)</f>
        <v>#REF!</v>
      </c>
      <c r="N71" s="896" t="e">
        <f ca="1">VLOOKUP($F71,OUATransHandbook[],17,FALSE)</f>
        <v>#REF!</v>
      </c>
      <c r="O71" s="896" t="e">
        <f ca="1">VLOOKUP($F71,OUATransHandbook[],18,FALSE)</f>
        <v>#REF!</v>
      </c>
      <c r="P71" s="897"/>
      <c r="R71" s="855"/>
      <c r="S71" s="827"/>
      <c r="T71" s="823"/>
    </row>
    <row r="72" spans="1:23" ht="14.1" customHeight="1" x14ac:dyDescent="0.25">
      <c r="A72" s="885">
        <v>17</v>
      </c>
      <c r="B72" s="898" t="e">
        <f ca="1">VLOOKUP(A72,INDIRECT($K$1),11,FALSE)</f>
        <v>#REF!</v>
      </c>
      <c r="C72" s="899"/>
      <c r="D72" s="899"/>
      <c r="E72" s="900" t="e">
        <f ca="1">VLOOKUP(B72,OUATransHandbook[],3,FALSE)</f>
        <v>#REF!</v>
      </c>
      <c r="F72" s="899" t="e">
        <f ca="1">VLOOKUP($B72,OUATransHandbook[],2,FALSE)</f>
        <v>#REF!</v>
      </c>
      <c r="G72" s="816" t="e">
        <f ca="1">VLOOKUP($F72,OUATransHandbook[],3,FALSE)</f>
        <v>#REF!</v>
      </c>
      <c r="H72" s="816" t="e">
        <f ca="1">VLOOKUP($F72,OUATransHandbook[],4,FALSE)</f>
        <v>#REF!</v>
      </c>
      <c r="I72" s="899"/>
      <c r="J72" s="899"/>
      <c r="K72" s="681"/>
      <c r="L72" s="817" t="e">
        <f ca="1">VLOOKUP($F72,OUATransHandbook[],15,FALSE)</f>
        <v>#REF!</v>
      </c>
      <c r="M72" s="818" t="e">
        <f ca="1">VLOOKUP($F72,OUATransHandbook[],16,FALSE)</f>
        <v>#REF!</v>
      </c>
      <c r="N72" s="818" t="e">
        <f ca="1">VLOOKUP($F72,OUATransHandbook[],17,FALSE)</f>
        <v>#REF!</v>
      </c>
      <c r="O72" s="818" t="e">
        <f ca="1">VLOOKUP($F72,OUATransHandbook[],18,FALSE)</f>
        <v>#REF!</v>
      </c>
      <c r="P72" s="901"/>
      <c r="T72" s="902"/>
    </row>
    <row r="73" spans="1:23" ht="14.1" customHeight="1" x14ac:dyDescent="0.25">
      <c r="A73" s="885"/>
      <c r="B73" s="898"/>
      <c r="C73" s="899"/>
      <c r="D73" s="899"/>
      <c r="E73" s="903" t="e">
        <f ca="1">VLOOKUP(A72,INDIRECT($K$1),12,FALSE)</f>
        <v>#REF!</v>
      </c>
      <c r="F73" s="899" t="e">
        <f ca="1">VLOOKUP(B72,OUATransHandbook[],6,FALSE)</f>
        <v>#REF!</v>
      </c>
      <c r="G73" s="816" t="e">
        <f ca="1">VLOOKUP($F73,OUATransHandbook[],3,FALSE)</f>
        <v>#REF!</v>
      </c>
      <c r="H73" s="816" t="e">
        <f ca="1">VLOOKUP($F73,OUATransHandbook[],4,FALSE)</f>
        <v>#REF!</v>
      </c>
      <c r="I73" s="899"/>
      <c r="J73" s="899"/>
      <c r="K73" s="681"/>
      <c r="L73" s="817" t="e">
        <f ca="1">VLOOKUP($F73,OUATransHandbook[],15,FALSE)</f>
        <v>#REF!</v>
      </c>
      <c r="M73" s="818" t="e">
        <f ca="1">VLOOKUP($F73,OUATransHandbook[],16,FALSE)</f>
        <v>#REF!</v>
      </c>
      <c r="N73" s="818" t="e">
        <f ca="1">VLOOKUP($F73,OUATransHandbook[],17,FALSE)</f>
        <v>#REF!</v>
      </c>
      <c r="O73" s="818" t="e">
        <f ca="1">VLOOKUP($F73,OUATransHandbook[],18,FALSE)</f>
        <v>#REF!</v>
      </c>
      <c r="P73" s="901"/>
      <c r="T73" s="902"/>
    </row>
    <row r="74" spans="1:23" ht="14.1" customHeight="1" x14ac:dyDescent="0.25">
      <c r="A74" s="885">
        <v>18</v>
      </c>
      <c r="B74" s="886" t="e">
        <f ca="1">VLOOKUP(A74,INDIRECT($K$1),11,FALSE)</f>
        <v>#REF!</v>
      </c>
      <c r="C74" s="887"/>
      <c r="D74" s="887"/>
      <c r="E74" s="888" t="e">
        <f ca="1">VLOOKUP(B74,OUATransHandbook[],3,FALSE)</f>
        <v>#REF!</v>
      </c>
      <c r="F74" s="887" t="e">
        <f ca="1">VLOOKUP($B74,OUATransHandbook[],2,FALSE)</f>
        <v>#REF!</v>
      </c>
      <c r="G74" s="798" t="e">
        <f ca="1">VLOOKUP($F74,OUATransHandbook[],3,FALSE)</f>
        <v>#REF!</v>
      </c>
      <c r="H74" s="798" t="e">
        <f ca="1">VLOOKUP($F74,OUATransHandbook[],4,FALSE)</f>
        <v>#REF!</v>
      </c>
      <c r="I74" s="887"/>
      <c r="J74" s="887"/>
      <c r="K74" s="680"/>
      <c r="L74" s="889" t="e">
        <f ca="1">VLOOKUP($F74,OUATransHandbook[],15,FALSE)</f>
        <v>#REF!</v>
      </c>
      <c r="M74" s="799" t="e">
        <f ca="1">VLOOKUP($F74,OUATransHandbook[],16,FALSE)</f>
        <v>#REF!</v>
      </c>
      <c r="N74" s="799" t="e">
        <f ca="1">VLOOKUP($F74,OUATransHandbook[],17,FALSE)</f>
        <v>#REF!</v>
      </c>
      <c r="O74" s="799" t="e">
        <f ca="1">VLOOKUP($F74,OUATransHandbook[],18,FALSE)</f>
        <v>#REF!</v>
      </c>
      <c r="P74" s="890"/>
      <c r="T74" s="902"/>
    </row>
    <row r="75" spans="1:23" ht="14.1" customHeight="1" x14ac:dyDescent="0.25">
      <c r="A75" s="885"/>
      <c r="B75" s="904"/>
      <c r="C75" s="905"/>
      <c r="D75" s="905"/>
      <c r="E75" s="906" t="e">
        <f ca="1">VLOOKUP(A74,INDIRECT($K$1),12,FALSE)</f>
        <v>#REF!</v>
      </c>
      <c r="F75" s="905" t="e">
        <f ca="1">VLOOKUP(B74,OUATransHandbook[],6,FALSE)</f>
        <v>#REF!</v>
      </c>
      <c r="G75" s="907" t="e">
        <f ca="1">VLOOKUP($F75,OUATransHandbook[],3,FALSE)</f>
        <v>#REF!</v>
      </c>
      <c r="H75" s="907" t="e">
        <f ca="1">VLOOKUP($F75,OUATransHandbook[],4,FALSE)</f>
        <v>#REF!</v>
      </c>
      <c r="I75" s="905"/>
      <c r="J75" s="905"/>
      <c r="K75" s="683"/>
      <c r="L75" s="908" t="e">
        <f ca="1">VLOOKUP($F75,OUATransHandbook[],15,FALSE)</f>
        <v>#REF!</v>
      </c>
      <c r="M75" s="909" t="e">
        <f ca="1">VLOOKUP($F75,OUATransHandbook[],16,FALSE)</f>
        <v>#REF!</v>
      </c>
      <c r="N75" s="909" t="e">
        <f ca="1">VLOOKUP($F75,OUATransHandbook[],17,FALSE)</f>
        <v>#REF!</v>
      </c>
      <c r="O75" s="909" t="e">
        <f ca="1">VLOOKUP($F75,OUATransHandbook[],18,FALSE)</f>
        <v>#REF!</v>
      </c>
      <c r="P75" s="910"/>
      <c r="T75" s="902"/>
    </row>
    <row r="76" spans="1:23" s="789" customFormat="1" ht="24.95" customHeight="1" x14ac:dyDescent="0.25">
      <c r="A76" s="911"/>
      <c r="B76" s="936" t="s">
        <v>51</v>
      </c>
      <c r="C76" s="936"/>
      <c r="D76" s="936"/>
      <c r="E76" s="936"/>
      <c r="F76" s="936"/>
      <c r="G76" s="936"/>
      <c r="H76" s="936"/>
      <c r="I76" s="936"/>
      <c r="J76" s="936"/>
      <c r="K76" s="936"/>
      <c r="L76" s="936"/>
      <c r="M76" s="936"/>
      <c r="N76" s="936"/>
      <c r="O76" s="936"/>
      <c r="P76" s="936"/>
      <c r="U76" s="756"/>
    </row>
    <row r="77" spans="1:23" s="789" customFormat="1" ht="17.25" x14ac:dyDescent="0.3">
      <c r="A77" s="911"/>
      <c r="B77" s="930" t="s">
        <v>52</v>
      </c>
      <c r="C77" s="930"/>
      <c r="D77" s="930"/>
      <c r="E77" s="930"/>
      <c r="F77" s="930"/>
      <c r="G77" s="930"/>
      <c r="H77" s="930"/>
      <c r="I77" s="930"/>
      <c r="J77" s="930"/>
      <c r="K77" s="930"/>
      <c r="L77" s="930"/>
      <c r="M77" s="930"/>
      <c r="N77" s="930"/>
      <c r="O77" s="930"/>
      <c r="P77" s="930"/>
      <c r="T77" s="912"/>
      <c r="U77" s="756"/>
    </row>
    <row r="78" spans="1:23" s="789" customFormat="1" ht="12" customHeight="1" x14ac:dyDescent="0.25">
      <c r="A78" s="911"/>
      <c r="B78" s="913" t="s">
        <v>53</v>
      </c>
      <c r="C78" s="913"/>
      <c r="D78" s="913"/>
      <c r="E78" s="914"/>
      <c r="F78" s="914"/>
      <c r="G78" s="915"/>
      <c r="H78" s="915"/>
      <c r="I78" s="755"/>
      <c r="J78" s="755"/>
      <c r="K78" s="915"/>
      <c r="L78" s="915"/>
      <c r="M78" s="915"/>
      <c r="N78" s="915"/>
      <c r="O78" s="916"/>
      <c r="P78" s="916" t="s">
        <v>54</v>
      </c>
      <c r="U78" s="756"/>
    </row>
    <row r="79" spans="1:23" ht="12.95" customHeight="1" x14ac:dyDescent="0.25">
      <c r="A79" s="881"/>
      <c r="B79" s="917"/>
      <c r="C79" s="918"/>
      <c r="D79" s="918"/>
      <c r="E79" s="919"/>
      <c r="F79" s="919"/>
      <c r="G79" s="920">
        <f>IF($F$80=0,0,"List of Specified Elective Subjects for ")</f>
        <v>0</v>
      </c>
      <c r="H79" s="917">
        <f>IF($F$80=0,0,$H$4)</f>
        <v>0</v>
      </c>
      <c r="I79" s="918"/>
      <c r="J79" s="921"/>
      <c r="K79" s="922" t="s">
        <v>18</v>
      </c>
      <c r="L79" s="918" t="s">
        <v>19</v>
      </c>
      <c r="M79" s="918" t="s">
        <v>20</v>
      </c>
      <c r="N79" s="918" t="s">
        <v>21</v>
      </c>
      <c r="O79" s="918" t="s">
        <v>22</v>
      </c>
      <c r="P79" s="861" t="s">
        <v>23</v>
      </c>
      <c r="T79" s="902"/>
    </row>
    <row r="80" spans="1:23" ht="14.1" customHeight="1" x14ac:dyDescent="0.25">
      <c r="A80" s="885">
        <v>19</v>
      </c>
      <c r="B80" s="887"/>
      <c r="C80" s="887"/>
      <c r="D80" s="887"/>
      <c r="E80" s="887"/>
      <c r="F80" s="887" cm="1">
        <f t="array" ref="F80">_xlfn.IFS($H$1="Start",0,$H$1="ARTST",VLOOKUP(A80,Table_MajOptions[],11,FALSE),$H$1="ENGLT",VLOOKUP(A80,Table_MajOptions[],9,FALSE),$H$1="HUSGE",VLOOKUP(A80,Table_MajOptions[],10,FALSE))</f>
        <v>0</v>
      </c>
      <c r="G80" s="816" t="e">
        <f>VLOOKUP($F80,OUATransHandbook[],3,FALSE)</f>
        <v>#N/A</v>
      </c>
      <c r="H80" s="816" t="e">
        <f>VLOOKUP($F80,OUATransHandbook[],4,FALSE)</f>
        <v>#N/A</v>
      </c>
      <c r="I80" s="816"/>
      <c r="J80" s="816"/>
      <c r="K80" s="517"/>
      <c r="L80" s="818" t="e">
        <f>VLOOKUP($F80,OUATransHandbook[],15,FALSE)</f>
        <v>#N/A</v>
      </c>
      <c r="M80" s="818" t="e">
        <f>VLOOKUP($F80,OUATransHandbook[],16,FALSE)</f>
        <v>#N/A</v>
      </c>
      <c r="N80" s="818" t="e">
        <f>VLOOKUP($F80,OUATransHandbook[],17,FALSE)</f>
        <v>#N/A</v>
      </c>
      <c r="O80" s="818" t="e">
        <f>VLOOKUP($F80,OUATransHandbook[],18,FALSE)</f>
        <v>#N/A</v>
      </c>
      <c r="P80" s="923"/>
      <c r="T80" s="902"/>
    </row>
    <row r="81" spans="1:21" ht="14.1" customHeight="1" x14ac:dyDescent="0.25">
      <c r="A81" s="885">
        <v>20</v>
      </c>
      <c r="B81" s="899"/>
      <c r="C81" s="899"/>
      <c r="D81" s="899"/>
      <c r="E81" s="899"/>
      <c r="F81" s="899" cm="1">
        <f t="array" ref="F81">_xlfn.IFS($H$1="Start",0,$H$1="ARTST",VLOOKUP(A81,Table_MajOptions[],11,FALSE),$H$1="ENGLT",VLOOKUP(A81,Table_MajOptions[],9,FALSE),$H$1="HUSGE",VLOOKUP(A81,Table_MajOptions[],10,FALSE))</f>
        <v>0</v>
      </c>
      <c r="G81" s="816" t="e">
        <f>VLOOKUP($F81,OUATransHandbook[],3,FALSE)</f>
        <v>#N/A</v>
      </c>
      <c r="H81" s="816" t="e">
        <f>VLOOKUP($F81,OUATransHandbook[],4,FALSE)</f>
        <v>#N/A</v>
      </c>
      <c r="I81" s="816"/>
      <c r="J81" s="816"/>
      <c r="K81" s="518"/>
      <c r="L81" s="818" t="e">
        <f>VLOOKUP($F81,OUATransHandbook[],15,FALSE)</f>
        <v>#N/A</v>
      </c>
      <c r="M81" s="818" t="e">
        <f>VLOOKUP($F81,OUATransHandbook[],16,FALSE)</f>
        <v>#N/A</v>
      </c>
      <c r="N81" s="818" t="e">
        <f>VLOOKUP($F81,OUATransHandbook[],17,FALSE)</f>
        <v>#N/A</v>
      </c>
      <c r="O81" s="818" t="e">
        <f>VLOOKUP($F81,OUATransHandbook[],18,FALSE)</f>
        <v>#N/A</v>
      </c>
      <c r="P81" s="923"/>
      <c r="T81" s="902"/>
    </row>
    <row r="82" spans="1:21" ht="14.1" customHeight="1" x14ac:dyDescent="0.25">
      <c r="A82" s="885">
        <v>21</v>
      </c>
      <c r="B82" s="899"/>
      <c r="C82" s="899"/>
      <c r="D82" s="899"/>
      <c r="E82" s="899"/>
      <c r="F82" s="899" cm="1">
        <f t="array" ref="F82">_xlfn.IFS($H$1="Start",0,$H$1="ARTST",VLOOKUP(A82,Table_MajOptions[],11,FALSE),$H$1="ENGLT",VLOOKUP(A82,Table_MajOptions[],9,FALSE),$H$1="HUSGE",VLOOKUP(A82,Table_MajOptions[],10,FALSE))</f>
        <v>0</v>
      </c>
      <c r="G82" s="816" t="e">
        <f>VLOOKUP($F82,OUATransHandbook[],3,FALSE)</f>
        <v>#N/A</v>
      </c>
      <c r="H82" s="816" t="e">
        <f>VLOOKUP($F82,OUATransHandbook[],4,FALSE)</f>
        <v>#N/A</v>
      </c>
      <c r="I82" s="816"/>
      <c r="J82" s="816"/>
      <c r="K82" s="518"/>
      <c r="L82" s="818" t="e">
        <f>VLOOKUP($F82,OUATransHandbook[],15,FALSE)</f>
        <v>#N/A</v>
      </c>
      <c r="M82" s="818" t="e">
        <f>VLOOKUP($F82,OUATransHandbook[],16,FALSE)</f>
        <v>#N/A</v>
      </c>
      <c r="N82" s="818" t="e">
        <f>VLOOKUP($F82,OUATransHandbook[],17,FALSE)</f>
        <v>#N/A</v>
      </c>
      <c r="O82" s="818" t="e">
        <f>VLOOKUP($F82,OUATransHandbook[],18,FALSE)</f>
        <v>#N/A</v>
      </c>
      <c r="P82" s="923"/>
      <c r="T82" s="902"/>
    </row>
    <row r="83" spans="1:21" ht="14.1" customHeight="1" x14ac:dyDescent="0.25">
      <c r="A83" s="885">
        <v>22</v>
      </c>
      <c r="B83" s="899"/>
      <c r="C83" s="899"/>
      <c r="D83" s="899"/>
      <c r="E83" s="899"/>
      <c r="F83" s="899" cm="1">
        <f t="array" ref="F83">_xlfn.IFS($H$1="Start",0,$H$1="ARTST",VLOOKUP(A83,Table_MajOptions[],11,FALSE),$H$1="ENGLT",VLOOKUP(A83,Table_MajOptions[],9,FALSE),$H$1="HUSGE",VLOOKUP(A83,Table_MajOptions[],10,FALSE))</f>
        <v>0</v>
      </c>
      <c r="G83" s="816" t="e">
        <f>VLOOKUP($F83,OUATransHandbook[],3,FALSE)</f>
        <v>#N/A</v>
      </c>
      <c r="H83" s="816" t="e">
        <f>VLOOKUP($F83,OUATransHandbook[],4,FALSE)</f>
        <v>#N/A</v>
      </c>
      <c r="I83" s="816"/>
      <c r="J83" s="816"/>
      <c r="K83" s="518"/>
      <c r="L83" s="818" t="e">
        <f>VLOOKUP($F83,OUATransHandbook[],15,FALSE)</f>
        <v>#N/A</v>
      </c>
      <c r="M83" s="818" t="e">
        <f>VLOOKUP($F83,OUATransHandbook[],16,FALSE)</f>
        <v>#N/A</v>
      </c>
      <c r="N83" s="818" t="e">
        <f>VLOOKUP($F83,OUATransHandbook[],17,FALSE)</f>
        <v>#N/A</v>
      </c>
      <c r="O83" s="818" t="e">
        <f>VLOOKUP($F83,OUATransHandbook[],18,FALSE)</f>
        <v>#N/A</v>
      </c>
      <c r="P83" s="923"/>
      <c r="T83" s="902"/>
    </row>
    <row r="84" spans="1:21" ht="14.1" customHeight="1" x14ac:dyDescent="0.25">
      <c r="A84" s="885">
        <v>23</v>
      </c>
      <c r="B84" s="899"/>
      <c r="C84" s="899"/>
      <c r="D84" s="899"/>
      <c r="E84" s="899"/>
      <c r="F84" s="899" cm="1">
        <f t="array" ref="F84">_xlfn.IFS($H$1="Start",0,$H$1="ARTST",VLOOKUP(A84,Table_MajOptions[],11,FALSE),$H$1="ENGLT",VLOOKUP(A84,Table_MajOptions[],9,FALSE),$H$1="HUSGE",VLOOKUP(A84,Table_MajOptions[],10,FALSE))</f>
        <v>0</v>
      </c>
      <c r="G84" s="816" t="e">
        <f>VLOOKUP($F84,OUATransHandbook[],3,FALSE)</f>
        <v>#N/A</v>
      </c>
      <c r="H84" s="816" t="e">
        <f>VLOOKUP($F84,OUATransHandbook[],4,FALSE)</f>
        <v>#N/A</v>
      </c>
      <c r="I84" s="816"/>
      <c r="J84" s="816"/>
      <c r="K84" s="518"/>
      <c r="L84" s="818" t="e">
        <f>VLOOKUP($F84,OUATransHandbook[],15,FALSE)</f>
        <v>#N/A</v>
      </c>
      <c r="M84" s="818" t="e">
        <f>VLOOKUP($F84,OUATransHandbook[],16,FALSE)</f>
        <v>#N/A</v>
      </c>
      <c r="N84" s="818" t="e">
        <f>VLOOKUP($F84,OUATransHandbook[],17,FALSE)</f>
        <v>#N/A</v>
      </c>
      <c r="O84" s="818" t="e">
        <f>VLOOKUP($F84,OUATransHandbook[],18,FALSE)</f>
        <v>#N/A</v>
      </c>
      <c r="P84" s="923"/>
      <c r="T84" s="902"/>
    </row>
    <row r="85" spans="1:21" ht="14.1" customHeight="1" x14ac:dyDescent="0.25">
      <c r="A85" s="885">
        <v>24</v>
      </c>
      <c r="B85" s="899"/>
      <c r="C85" s="899"/>
      <c r="D85" s="899"/>
      <c r="E85" s="899"/>
      <c r="F85" s="899" cm="1">
        <f t="array" ref="F85">_xlfn.IFS($H$1="Start",0,$H$1="ARTST",VLOOKUP(A85,Table_MajOptions[],11,FALSE),$H$1="ENGLT",VLOOKUP(A85,Table_MajOptions[],9,FALSE),$H$1="HUSGE",VLOOKUP(A85,Table_MajOptions[],10,FALSE))</f>
        <v>0</v>
      </c>
      <c r="G85" s="816" t="e">
        <f>VLOOKUP($F85,OUATransHandbook[],3,FALSE)</f>
        <v>#N/A</v>
      </c>
      <c r="H85" s="816" t="e">
        <f>VLOOKUP($F85,OUATransHandbook[],4,FALSE)</f>
        <v>#N/A</v>
      </c>
      <c r="I85" s="816"/>
      <c r="J85" s="816"/>
      <c r="K85" s="518"/>
      <c r="L85" s="818" t="e">
        <f>VLOOKUP($F85,OUATransHandbook[],15,FALSE)</f>
        <v>#N/A</v>
      </c>
      <c r="M85" s="818" t="e">
        <f>VLOOKUP($F85,OUATransHandbook[],16,FALSE)</f>
        <v>#N/A</v>
      </c>
      <c r="N85" s="818" t="e">
        <f>VLOOKUP($F85,OUATransHandbook[],17,FALSE)</f>
        <v>#N/A</v>
      </c>
      <c r="O85" s="818" t="e">
        <f>VLOOKUP($F85,OUATransHandbook[],18,FALSE)</f>
        <v>#N/A</v>
      </c>
      <c r="P85" s="923"/>
      <c r="T85" s="902"/>
    </row>
    <row r="86" spans="1:21" ht="14.1" customHeight="1" x14ac:dyDescent="0.25">
      <c r="A86" s="885">
        <v>25</v>
      </c>
      <c r="B86" s="899"/>
      <c r="C86" s="899"/>
      <c r="D86" s="899"/>
      <c r="E86" s="899"/>
      <c r="F86" s="899" cm="1">
        <f t="array" ref="F86">_xlfn.IFS($H$1="Start",0,$H$1="ARTST",VLOOKUP(A86,Table_MajOptions[],11,FALSE),$H$1="ENGLT",VLOOKUP(A86,Table_MajOptions[],9,FALSE),$H$1="HUSGE",VLOOKUP(A86,Table_MajOptions[],10,FALSE))</f>
        <v>0</v>
      </c>
      <c r="G86" s="816" t="e">
        <f>VLOOKUP($F86,OUATransHandbook[],3,FALSE)</f>
        <v>#N/A</v>
      </c>
      <c r="H86" s="816" t="e">
        <f>VLOOKUP($F86,OUATransHandbook[],4,FALSE)</f>
        <v>#N/A</v>
      </c>
      <c r="I86" s="816"/>
      <c r="J86" s="816"/>
      <c r="K86" s="518"/>
      <c r="L86" s="818" t="e">
        <f>VLOOKUP($F86,OUATransHandbook[],15,FALSE)</f>
        <v>#N/A</v>
      </c>
      <c r="M86" s="818" t="e">
        <f>VLOOKUP($F86,OUATransHandbook[],16,FALSE)</f>
        <v>#N/A</v>
      </c>
      <c r="N86" s="818" t="e">
        <f>VLOOKUP($F86,OUATransHandbook[],17,FALSE)</f>
        <v>#N/A</v>
      </c>
      <c r="O86" s="818" t="e">
        <f>VLOOKUP($F86,OUATransHandbook[],18,FALSE)</f>
        <v>#N/A</v>
      </c>
      <c r="P86" s="923"/>
      <c r="T86" s="902"/>
    </row>
    <row r="87" spans="1:21" ht="14.1" customHeight="1" x14ac:dyDescent="0.25">
      <c r="A87" s="885">
        <v>26</v>
      </c>
      <c r="B87" s="899"/>
      <c r="C87" s="899"/>
      <c r="D87" s="899"/>
      <c r="E87" s="899"/>
      <c r="F87" s="899" cm="1">
        <f t="array" ref="F87">_xlfn.IFS($H$1="Start",0,$H$1="ARTST",VLOOKUP(A87,Table_MajOptions[],11,FALSE),$H$1="ENGLT",VLOOKUP(A87,Table_MajOptions[],9,FALSE),$H$1="HUSGE",VLOOKUP(A87,Table_MajOptions[],10,FALSE))</f>
        <v>0</v>
      </c>
      <c r="G87" s="816" t="e">
        <f>VLOOKUP($F87,OUATransHandbook[],3,FALSE)</f>
        <v>#N/A</v>
      </c>
      <c r="H87" s="816" t="e">
        <f>VLOOKUP($F87,OUATransHandbook[],4,FALSE)</f>
        <v>#N/A</v>
      </c>
      <c r="I87" s="816"/>
      <c r="J87" s="816"/>
      <c r="K87" s="518"/>
      <c r="L87" s="818" t="e">
        <f>VLOOKUP($F87,OUATransHandbook[],15,FALSE)</f>
        <v>#N/A</v>
      </c>
      <c r="M87" s="818" t="e">
        <f>VLOOKUP($F87,OUATransHandbook[],16,FALSE)</f>
        <v>#N/A</v>
      </c>
      <c r="N87" s="818" t="e">
        <f>VLOOKUP($F87,OUATransHandbook[],17,FALSE)</f>
        <v>#N/A</v>
      </c>
      <c r="O87" s="818" t="e">
        <f>VLOOKUP($F87,OUATransHandbook[],18,FALSE)</f>
        <v>#N/A</v>
      </c>
      <c r="P87" s="923"/>
      <c r="T87" s="902"/>
    </row>
    <row r="88" spans="1:21" ht="14.1" customHeight="1" x14ac:dyDescent="0.25">
      <c r="A88" s="885">
        <v>27</v>
      </c>
      <c r="B88" s="899"/>
      <c r="C88" s="899"/>
      <c r="D88" s="899"/>
      <c r="E88" s="899"/>
      <c r="F88" s="899" cm="1">
        <f t="array" ref="F88">_xlfn.IFS($H$1="Start",0,$H$1="ARTST",VLOOKUP(A88,Table_MajOptions[],11,FALSE),$H$1="ENGLT",VLOOKUP(A88,Table_MajOptions[],9,FALSE),$H$1="HUSGE",VLOOKUP(A88,Table_MajOptions[],10,FALSE))</f>
        <v>0</v>
      </c>
      <c r="G88" s="816" t="e">
        <f>VLOOKUP($F88,OUATransHandbook[],3,FALSE)</f>
        <v>#N/A</v>
      </c>
      <c r="H88" s="816" t="e">
        <f>VLOOKUP($F88,OUATransHandbook[],4,FALSE)</f>
        <v>#N/A</v>
      </c>
      <c r="I88" s="816"/>
      <c r="J88" s="816"/>
      <c r="K88" s="518"/>
      <c r="L88" s="818" t="e">
        <f>VLOOKUP($F88,OUATransHandbook[],15,FALSE)</f>
        <v>#N/A</v>
      </c>
      <c r="M88" s="818" t="e">
        <f>VLOOKUP($F88,OUATransHandbook[],16,FALSE)</f>
        <v>#N/A</v>
      </c>
      <c r="N88" s="818" t="e">
        <f>VLOOKUP($F88,OUATransHandbook[],17,FALSE)</f>
        <v>#N/A</v>
      </c>
      <c r="O88" s="818" t="e">
        <f>VLOOKUP($F88,OUATransHandbook[],18,FALSE)</f>
        <v>#N/A</v>
      </c>
      <c r="P88" s="923"/>
      <c r="T88" s="902"/>
    </row>
    <row r="89" spans="1:21" ht="14.1" customHeight="1" x14ac:dyDescent="0.25">
      <c r="A89" s="885">
        <v>28</v>
      </c>
      <c r="B89" s="899"/>
      <c r="C89" s="899"/>
      <c r="D89" s="899"/>
      <c r="E89" s="899"/>
      <c r="F89" s="899" cm="1">
        <f t="array" ref="F89">_xlfn.IFS($H$1="Start",0,$H$1="ARTST",VLOOKUP(A89,Table_MajOptions[],11,FALSE),$H$1="ENGLT",VLOOKUP(A89,Table_MajOptions[],9,FALSE),$H$1="HUSGE",VLOOKUP(A89,Table_MajOptions[],10,FALSE))</f>
        <v>0</v>
      </c>
      <c r="G89" s="816" t="e">
        <f>VLOOKUP($F89,OUATransHandbook[],3,FALSE)</f>
        <v>#N/A</v>
      </c>
      <c r="H89" s="816" t="e">
        <f>VLOOKUP($F89,OUATransHandbook[],4,FALSE)</f>
        <v>#N/A</v>
      </c>
      <c r="I89" s="816"/>
      <c r="J89" s="816"/>
      <c r="K89" s="518"/>
      <c r="L89" s="818" t="e">
        <f>VLOOKUP($F89,OUATransHandbook[],15,FALSE)</f>
        <v>#N/A</v>
      </c>
      <c r="M89" s="818" t="e">
        <f>VLOOKUP($F89,OUATransHandbook[],16,FALSE)</f>
        <v>#N/A</v>
      </c>
      <c r="N89" s="818" t="e">
        <f>VLOOKUP($F89,OUATransHandbook[],17,FALSE)</f>
        <v>#N/A</v>
      </c>
      <c r="O89" s="818" t="e">
        <f>VLOOKUP($F89,OUATransHandbook[],18,FALSE)</f>
        <v>#N/A</v>
      </c>
      <c r="P89" s="923"/>
      <c r="T89" s="902"/>
    </row>
    <row r="90" spans="1:21" ht="14.1" customHeight="1" x14ac:dyDescent="0.25">
      <c r="A90" s="885">
        <v>29</v>
      </c>
      <c r="B90" s="899"/>
      <c r="C90" s="899"/>
      <c r="D90" s="899"/>
      <c r="E90" s="899"/>
      <c r="F90" s="899" cm="1">
        <f t="array" ref="F90">_xlfn.IFS($H$1="Start",0,$H$1="ARTST",VLOOKUP(A90,Table_MajOptions[],11,FALSE),$H$1="ENGLT",VLOOKUP(A90,Table_MajOptions[],9,FALSE),$H$1="HUSGE",VLOOKUP(A90,Table_MajOptions[],10,FALSE))</f>
        <v>0</v>
      </c>
      <c r="G90" s="816" t="e">
        <f>VLOOKUP($F90,OUATransHandbook[],3,FALSE)</f>
        <v>#N/A</v>
      </c>
      <c r="H90" s="816" t="e">
        <f>VLOOKUP($F90,OUATransHandbook[],4,FALSE)</f>
        <v>#N/A</v>
      </c>
      <c r="I90" s="816"/>
      <c r="J90" s="816"/>
      <c r="K90" s="518"/>
      <c r="L90" s="818" t="e">
        <f>VLOOKUP($F90,OUATransHandbook[],15,FALSE)</f>
        <v>#N/A</v>
      </c>
      <c r="M90" s="818" t="e">
        <f>VLOOKUP($F90,OUATransHandbook[],16,FALSE)</f>
        <v>#N/A</v>
      </c>
      <c r="N90" s="818" t="e">
        <f>VLOOKUP($F90,OUATransHandbook[],17,FALSE)</f>
        <v>#N/A</v>
      </c>
      <c r="O90" s="818" t="e">
        <f>VLOOKUP($F90,OUATransHandbook[],18,FALSE)</f>
        <v>#N/A</v>
      </c>
      <c r="P90" s="923"/>
      <c r="T90" s="902"/>
    </row>
    <row r="91" spans="1:21" ht="14.1" customHeight="1" x14ac:dyDescent="0.25">
      <c r="A91" s="885">
        <v>30</v>
      </c>
      <c r="B91" s="899"/>
      <c r="C91" s="899"/>
      <c r="D91" s="899"/>
      <c r="E91" s="899"/>
      <c r="F91" s="899" cm="1">
        <f t="array" ref="F91">_xlfn.IFS($H$1="Start",0,$H$1="ARTST",VLOOKUP(A91,Table_MajOptions[],11,FALSE),$H$1="ENGLT",VLOOKUP(A91,Table_MajOptions[],9,FALSE),$H$1="HUSGE",VLOOKUP(A91,Table_MajOptions[],10,FALSE))</f>
        <v>0</v>
      </c>
      <c r="G91" s="816" t="e">
        <f>VLOOKUP($F91,OUATransHandbook[],3,FALSE)</f>
        <v>#N/A</v>
      </c>
      <c r="H91" s="816" t="e">
        <f>VLOOKUP($F91,OUATransHandbook[],4,FALSE)</f>
        <v>#N/A</v>
      </c>
      <c r="I91" s="816"/>
      <c r="J91" s="816"/>
      <c r="K91" s="518"/>
      <c r="L91" s="818" t="e">
        <f>VLOOKUP($F91,OUATransHandbook[],15,FALSE)</f>
        <v>#N/A</v>
      </c>
      <c r="M91" s="818" t="e">
        <f>VLOOKUP($F91,OUATransHandbook[],16,FALSE)</f>
        <v>#N/A</v>
      </c>
      <c r="N91" s="818" t="e">
        <f>VLOOKUP($F91,OUATransHandbook[],17,FALSE)</f>
        <v>#N/A</v>
      </c>
      <c r="O91" s="818" t="e">
        <f>VLOOKUP($F91,OUATransHandbook[],18,FALSE)</f>
        <v>#N/A</v>
      </c>
      <c r="P91" s="923"/>
      <c r="T91" s="902"/>
    </row>
    <row r="92" spans="1:21" ht="14.1" customHeight="1" x14ac:dyDescent="0.25">
      <c r="A92" s="885">
        <v>31</v>
      </c>
      <c r="B92" s="899"/>
      <c r="C92" s="899"/>
      <c r="D92" s="899"/>
      <c r="E92" s="899"/>
      <c r="F92" s="899" cm="1">
        <f t="array" ref="F92">_xlfn.IFS($H$1="Start",0,$H$1="ARTST",VLOOKUP(A92,Table_MajOptions[],11,FALSE),$H$1="ENGLT",VLOOKUP(A92,Table_MajOptions[],9,FALSE),$H$1="HUSGE",VLOOKUP(A92,Table_MajOptions[],10,FALSE))</f>
        <v>0</v>
      </c>
      <c r="G92" s="816" t="e">
        <f>VLOOKUP($F92,OUATransHandbook[],3,FALSE)</f>
        <v>#N/A</v>
      </c>
      <c r="H92" s="816" t="e">
        <f>VLOOKUP($F92,OUATransHandbook[],4,FALSE)</f>
        <v>#N/A</v>
      </c>
      <c r="I92" s="816"/>
      <c r="J92" s="816"/>
      <c r="K92" s="518"/>
      <c r="L92" s="818" t="e">
        <f>VLOOKUP($F92,OUATransHandbook[],15,FALSE)</f>
        <v>#N/A</v>
      </c>
      <c r="M92" s="818" t="e">
        <f>VLOOKUP($F92,OUATransHandbook[],16,FALSE)</f>
        <v>#N/A</v>
      </c>
      <c r="N92" s="818" t="e">
        <f>VLOOKUP($F92,OUATransHandbook[],17,FALSE)</f>
        <v>#N/A</v>
      </c>
      <c r="O92" s="818" t="e">
        <f>VLOOKUP($F92,OUATransHandbook[],18,FALSE)</f>
        <v>#N/A</v>
      </c>
      <c r="P92" s="923"/>
      <c r="T92" s="902"/>
    </row>
    <row r="93" spans="1:21" ht="14.1" customHeight="1" x14ac:dyDescent="0.25">
      <c r="A93" s="885">
        <v>32</v>
      </c>
      <c r="B93" s="899"/>
      <c r="C93" s="899"/>
      <c r="D93" s="899"/>
      <c r="E93" s="899"/>
      <c r="F93" s="899" cm="1">
        <f t="array" ref="F93">_xlfn.IFS($H$1="Start",0,$H$1="ARTST",VLOOKUP(A93,Table_MajOptions[],11,FALSE),$H$1="ENGLT",VLOOKUP(A93,Table_MajOptions[],9,FALSE),$H$1="HUSGE",VLOOKUP(A93,Table_MajOptions[],10,FALSE))</f>
        <v>0</v>
      </c>
      <c r="G93" s="816" t="e">
        <f>VLOOKUP($F93,OUATransHandbook[],3,FALSE)</f>
        <v>#N/A</v>
      </c>
      <c r="H93" s="816" t="e">
        <f>VLOOKUP($F93,OUATransHandbook[],4,FALSE)</f>
        <v>#N/A</v>
      </c>
      <c r="I93" s="816"/>
      <c r="J93" s="816"/>
      <c r="K93" s="518"/>
      <c r="L93" s="818" t="e">
        <f>VLOOKUP($F93,OUATransHandbook[],15,FALSE)</f>
        <v>#N/A</v>
      </c>
      <c r="M93" s="818" t="e">
        <f>VLOOKUP($F93,OUATransHandbook[],16,FALSE)</f>
        <v>#N/A</v>
      </c>
      <c r="N93" s="818" t="e">
        <f>VLOOKUP($F93,OUATransHandbook[],17,FALSE)</f>
        <v>#N/A</v>
      </c>
      <c r="O93" s="818" t="e">
        <f>VLOOKUP($F93,OUATransHandbook[],18,FALSE)</f>
        <v>#N/A</v>
      </c>
      <c r="P93" s="923"/>
      <c r="T93" s="902"/>
    </row>
    <row r="94" spans="1:21" ht="14.1" customHeight="1" x14ac:dyDescent="0.25">
      <c r="A94" s="885">
        <v>33</v>
      </c>
      <c r="B94" s="892"/>
      <c r="C94" s="892"/>
      <c r="D94" s="892"/>
      <c r="E94" s="892"/>
      <c r="F94" s="905" cm="1">
        <f t="array" ref="F94">_xlfn.IFS($H$1="Start",0,$H$1="ARTST",VLOOKUP(A94,Table_MajOptions[],11,FALSE),$H$1="ENGLT",VLOOKUP(A94,Table_MajOptions[],9,FALSE),$H$1="HUSGE",VLOOKUP(A94,Table_MajOptions[],10,FALSE))</f>
        <v>0</v>
      </c>
      <c r="G94" s="907" t="e">
        <f>VLOOKUP($F94,OUATransHandbook[],3,FALSE)</f>
        <v>#N/A</v>
      </c>
      <c r="H94" s="907" t="e">
        <f>VLOOKUP($F94,OUATransHandbook[],4,FALSE)</f>
        <v>#N/A</v>
      </c>
      <c r="I94" s="907"/>
      <c r="J94" s="907"/>
      <c r="K94" s="519"/>
      <c r="L94" s="909" t="e">
        <f>VLOOKUP($F94,OUATransHandbook[],15,FALSE)</f>
        <v>#N/A</v>
      </c>
      <c r="M94" s="909" t="e">
        <f>VLOOKUP($F94,OUATransHandbook[],16,FALSE)</f>
        <v>#N/A</v>
      </c>
      <c r="N94" s="909" t="e">
        <f>VLOOKUP($F94,OUATransHandbook[],17,FALSE)</f>
        <v>#N/A</v>
      </c>
      <c r="O94" s="909" t="e">
        <f>VLOOKUP($F94,OUATransHandbook[],18,FALSE)</f>
        <v>#N/A</v>
      </c>
      <c r="P94" s="924"/>
      <c r="T94" s="902"/>
    </row>
    <row r="95" spans="1:21" s="789" customFormat="1" ht="30" customHeight="1" x14ac:dyDescent="0.25">
      <c r="A95" s="911"/>
      <c r="B95" s="934" t="s">
        <v>51</v>
      </c>
      <c r="C95" s="934"/>
      <c r="D95" s="934"/>
      <c r="E95" s="934"/>
      <c r="F95" s="934"/>
      <c r="G95" s="934"/>
      <c r="H95" s="934"/>
      <c r="I95" s="934"/>
      <c r="J95" s="934"/>
      <c r="K95" s="934"/>
      <c r="L95" s="934"/>
      <c r="M95" s="934"/>
      <c r="N95" s="934"/>
      <c r="O95" s="934"/>
      <c r="U95" s="756"/>
    </row>
    <row r="96" spans="1:21" s="789" customFormat="1" ht="17.25" x14ac:dyDescent="0.3">
      <c r="A96" s="911"/>
      <c r="B96" s="930" t="s">
        <v>52</v>
      </c>
      <c r="C96" s="930"/>
      <c r="D96" s="930"/>
      <c r="E96" s="930"/>
      <c r="F96" s="930"/>
      <c r="G96" s="930"/>
      <c r="H96" s="930"/>
      <c r="I96" s="930"/>
      <c r="J96" s="930"/>
      <c r="K96" s="930"/>
      <c r="L96" s="930"/>
      <c r="M96" s="930"/>
      <c r="N96" s="930"/>
      <c r="O96" s="930"/>
      <c r="P96" s="930"/>
      <c r="T96" s="912"/>
      <c r="U96" s="756"/>
    </row>
    <row r="97" spans="1:21" s="789" customFormat="1" x14ac:dyDescent="0.25">
      <c r="A97" s="911"/>
      <c r="B97" s="913" t="s">
        <v>53</v>
      </c>
      <c r="C97" s="913"/>
      <c r="D97" s="913"/>
      <c r="E97" s="914"/>
      <c r="F97" s="914"/>
      <c r="G97" s="915"/>
      <c r="H97" s="915"/>
      <c r="I97" s="755"/>
      <c r="J97" s="755"/>
      <c r="K97" s="915"/>
      <c r="L97" s="915"/>
      <c r="M97" s="915"/>
      <c r="N97" s="915"/>
      <c r="O97" s="916"/>
      <c r="P97" s="916" t="s">
        <v>54</v>
      </c>
      <c r="U97" s="756"/>
    </row>
    <row r="98" spans="1:21" s="789" customFormat="1" x14ac:dyDescent="0.25">
      <c r="A98" s="776"/>
      <c r="B98" s="755"/>
      <c r="C98" s="755"/>
      <c r="D98" s="755"/>
      <c r="E98" s="755"/>
      <c r="F98" s="755"/>
      <c r="G98" s="755"/>
      <c r="H98" s="755"/>
      <c r="I98" s="755"/>
      <c r="J98" s="755"/>
      <c r="K98" s="755"/>
      <c r="L98" s="755"/>
      <c r="M98" s="755"/>
      <c r="N98" s="755"/>
      <c r="O98" s="755"/>
      <c r="U98" s="756"/>
    </row>
  </sheetData>
  <sheetProtection algorithmName="SHA-512" hashValue="ZYFP/CCh6mizHlRwpLQDUoJ3AXRGc4LBsrNDZB36IGkAvXOh1evj9Lct5RDtHo1XUfZyopeidZcGgbsABr2yow==" saltValue="0g9D31Nt77TPYnPZr2qxHw==" spinCount="100000" sheet="1" autoFilter="0"/>
  <mergeCells count="29">
    <mergeCell ref="T63:T66"/>
    <mergeCell ref="S63:S64"/>
    <mergeCell ref="S37:T42"/>
    <mergeCell ref="S60:S61"/>
    <mergeCell ref="T32:T35"/>
    <mergeCell ref="T60:T62"/>
    <mergeCell ref="S49:T54"/>
    <mergeCell ref="S43:T48"/>
    <mergeCell ref="T26:T31"/>
    <mergeCell ref="R49:R50"/>
    <mergeCell ref="T58:T59"/>
    <mergeCell ref="S4:T5"/>
    <mergeCell ref="S6:T8"/>
    <mergeCell ref="S9:T10"/>
    <mergeCell ref="S11:S12"/>
    <mergeCell ref="T11:T14"/>
    <mergeCell ref="S26:S27"/>
    <mergeCell ref="S15:S16"/>
    <mergeCell ref="T22:T25"/>
    <mergeCell ref="S22:S23"/>
    <mergeCell ref="T15:T21"/>
    <mergeCell ref="B96:P96"/>
    <mergeCell ref="B2:E2"/>
    <mergeCell ref="L6:O6"/>
    <mergeCell ref="B95:O95"/>
    <mergeCell ref="H5:J5"/>
    <mergeCell ref="H4:J4"/>
    <mergeCell ref="B76:P76"/>
    <mergeCell ref="B77:P77"/>
  </mergeCells>
  <conditionalFormatting sqref="B9:O9 B11:O11 B13:O13 B15:O15 B17:O17 B19:O19 B21:O21 B23:O23 B26:O26 B28:O28 B30:O30 B32:O32 B34:O34 B36:O36 B38:O38 B40:O40 B43:O43 B45:O45 B47:O47 B49:O49 B51:O51 B53:O53 B55:O55 B57:O57 B60:O60 B62:O62 B64:O64 B66:O66 B68:O68">
    <cfRule type="containsErrors" dxfId="9" priority="71">
      <formula>ISERROR(B9)</formula>
    </cfRule>
    <cfRule type="cellIs" dxfId="8" priority="72" operator="equal">
      <formula>0</formula>
    </cfRule>
  </conditionalFormatting>
  <conditionalFormatting sqref="B8:P8 B10:P10 B12:P12 B14:P14 B16:P16 B18:P18 B20:P20 B22:P22 B25:P25 B27:P27 B29:P29 B31:P31 B33:P33 B35:P35 B37:P37 B39:P39 B42:P42 B44:P44 B46:P46 B48:P48 B50:P50 B52:P52 B54:P54 B56:P56 B59:P59 B61:P61 B63:P63 B65:P65 B67:P67 E70:O75 F80:O94">
    <cfRule type="containsErrors" dxfId="7" priority="61">
      <formula>ISERROR(B8)</formula>
    </cfRule>
    <cfRule type="cellIs" dxfId="6" priority="78" operator="equal">
      <formula>0</formula>
    </cfRule>
  </conditionalFormatting>
  <conditionalFormatting sqref="F69:J69 F79:J79">
    <cfRule type="cellIs" dxfId="5" priority="1" operator="equal">
      <formula>0</formula>
    </cfRule>
    <cfRule type="containsErrors" dxfId="4" priority="2">
      <formula>ISERROR(F69)</formula>
    </cfRule>
  </conditionalFormatting>
  <conditionalFormatting sqref="F9:P9 F11:P11 F13:P13 F15:P15 F17:P17 F19:P19 F21:P21 F23:P23 F26:P26 F28:P28 F30:P30 F32:P32 F34:P34 F36:P36 F38:P38 F40:P40 F43:P43 F45:P45 F47:P47 F49:P49 F51:P51 F53:P53 F55:P55 F57:P57 F60:P60 F62:P62 F64:P64 F66:P66 F68:P68">
    <cfRule type="containsText" dxfId="3" priority="3" operator="containsText" text="Coordinator">
      <formula>NOT(ISERROR(SEARCH("Coordinator",F9)))</formula>
    </cfRule>
  </conditionalFormatting>
  <conditionalFormatting sqref="H4:J5">
    <cfRule type="containsText" dxfId="2" priority="75" operator="containsText" text="choose">
      <formula>NOT(ISERROR(SEARCH("choose",H4)))</formula>
    </cfRule>
  </conditionalFormatting>
  <conditionalFormatting sqref="K8:O8 K10:O10 K12:O12 K14:O14 K16:O16 K18:O18 K20:O20 K22:O22 K25:O25 K27:O27 K29:O29 K31:O31 K33:O33 K35:O35 K37:O37 K39:O39 K42:O42 K44:O44 K46:O46 K48:O48 K50:O50 K52:O52 K54:O54 K56:O56 K59:O59 K61:O61 K63:O63 K65:O65 K67:O67 L70:O75 K80:O94">
    <cfRule type="cellIs" dxfId="1" priority="79" operator="equal">
      <formula>"O"</formula>
    </cfRule>
    <cfRule type="cellIs" dxfId="0" priority="80" operator="equal">
      <formula>"û"</formula>
    </cfRule>
  </conditionalFormatting>
  <hyperlinks>
    <hyperlink ref="B77:P77" r:id="rId1" display="If you have any queries about your course, please contact Curtin Connect." xr:uid="{9B7B0237-F78B-48D6-B275-01E53D4530C2}"/>
    <hyperlink ref="B96:P96" r:id="rId2" display="If you have any queries about your course, please contact Curtin Connect." xr:uid="{41F45CF4-46AE-43B6-A440-7F92ED809627}"/>
  </hyperlinks>
  <pageMargins left="0.39370078740157483" right="0.39370078740157483" top="0.27559055118110237" bottom="0.19685039370078741" header="0.19685039370078741" footer="0.19685039370078741"/>
  <pageSetup paperSize="9" scale="55" fitToHeight="0" orientation="landscape" r:id="rId3"/>
  <ignoredErrors>
    <ignoredError sqref="G93:G94 H93:H94 L93:O94 B8:D47 F8:H75 E70:E75 L8:P68 L70:P75 L69:O69 B48:D74 G80:O92" evalError="1"/>
  </ignoredErrors>
  <drawing r:id="rId4"/>
  <extLst>
    <ext xmlns:x14="http://schemas.microsoft.com/office/spreadsheetml/2009/9/main" uri="{CCE6A557-97BC-4b89-ADB6-D9C93CAAB3DF}">
      <x14:dataValidations xmlns:xm="http://schemas.microsoft.com/office/excel/2006/main" count="2">
        <x14:dataValidation type="list" allowBlank="1" showInputMessage="1" showErrorMessage="1" xr:uid="{DD617A48-4EEF-4462-B181-83FEE9E6C9A4}">
          <x14:formula1>
            <xm:f>'OUA TransData '!$O$5:$O$9</xm:f>
          </x14:formula1>
          <xm:sqref>H5</xm:sqref>
        </x14:dataValidation>
        <x14:dataValidation type="list" allowBlank="1" showInputMessage="1" showErrorMessage="1" xr:uid="{27C39C10-5CD6-4242-9CE8-94AEEB2E0DEF}">
          <x14:formula1>
            <xm:f>'OUA TransData '!$H$5:$H$8</xm:f>
          </x14:formula1>
          <xm:sqref>H4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59585B-F175-4827-8046-50E1FF38A1D5}">
  <dimension ref="A1:AJ354"/>
  <sheetViews>
    <sheetView zoomScaleNormal="100" workbookViewId="0">
      <pane xSplit="2" ySplit="10" topLeftCell="C11" activePane="bottomRight" state="frozen"/>
      <selection pane="topRight" activeCell="C1" sqref="C1"/>
      <selection pane="bottomLeft" activeCell="A11" sqref="A11"/>
      <selection pane="bottomRight" activeCell="A353" sqref="A353:XFD369"/>
    </sheetView>
  </sheetViews>
  <sheetFormatPr defaultColWidth="9.140625" defaultRowHeight="15" x14ac:dyDescent="0.25"/>
  <cols>
    <col min="1" max="1" width="19.28515625" bestFit="1" customWidth="1"/>
    <col min="2" max="2" width="10.7109375" style="1" customWidth="1"/>
    <col min="3" max="3" width="12.5703125" customWidth="1"/>
    <col min="4" max="4" width="11.5703125" style="1" customWidth="1"/>
    <col min="5" max="5" width="7.7109375" style="1" customWidth="1"/>
    <col min="6" max="6" width="13.7109375" style="2" customWidth="1"/>
    <col min="7" max="7" width="9.140625" customWidth="1"/>
    <col min="8" max="8" width="12.42578125" customWidth="1"/>
    <col min="9" max="9" width="50.7109375" style="2" customWidth="1"/>
    <col min="10" max="10" width="12.140625" customWidth="1"/>
    <col min="11" max="11" width="11.42578125" customWidth="1"/>
    <col min="12" max="12" width="9.7109375" customWidth="1"/>
    <col min="13" max="13" width="14.5703125" customWidth="1"/>
    <col min="14" max="14" width="10" customWidth="1"/>
    <col min="15" max="15" width="13.28515625" customWidth="1"/>
    <col min="16" max="16" width="50.7109375" customWidth="1"/>
    <col min="17" max="17" width="13" customWidth="1"/>
    <col min="18" max="18" width="30.7109375" style="1" customWidth="1"/>
    <col min="19" max="19" width="30.7109375" customWidth="1"/>
    <col min="20" max="20" width="30.7109375" style="2" customWidth="1"/>
    <col min="21" max="21" width="4.7109375" style="1" customWidth="1"/>
    <col min="22" max="22" width="8.7109375" customWidth="1"/>
    <col min="23" max="23" width="59.28515625" bestFit="1" customWidth="1"/>
    <col min="24" max="27" width="6.7109375" customWidth="1"/>
    <col min="28" max="28" width="10.7109375" customWidth="1"/>
    <col min="29" max="29" width="17.140625" customWidth="1"/>
    <col min="30" max="30" width="41.28515625" customWidth="1"/>
    <col min="31" max="32" width="4.7109375" customWidth="1"/>
    <col min="33" max="36" width="5.7109375" customWidth="1"/>
    <col min="37" max="38" width="43.140625" customWidth="1"/>
  </cols>
  <sheetData>
    <row r="1" spans="1:26" x14ac:dyDescent="0.25">
      <c r="U1"/>
    </row>
    <row r="2" spans="1:26" x14ac:dyDescent="0.25">
      <c r="O2" s="202" t="s">
        <v>55</v>
      </c>
      <c r="U2"/>
    </row>
    <row r="3" spans="1:26" x14ac:dyDescent="0.25">
      <c r="B3" s="317"/>
      <c r="C3" s="249"/>
      <c r="D3" s="317"/>
      <c r="E3" s="46"/>
      <c r="F3" s="45" t="s">
        <v>56</v>
      </c>
      <c r="G3" t="s">
        <v>57</v>
      </c>
      <c r="I3"/>
      <c r="W3" s="79"/>
      <c r="X3" s="79"/>
      <c r="Y3" s="63"/>
      <c r="Z3" s="63"/>
    </row>
    <row r="4" spans="1:26" x14ac:dyDescent="0.25">
      <c r="B4" s="316"/>
      <c r="C4" s="321"/>
      <c r="D4" s="316"/>
      <c r="E4" s="46"/>
      <c r="F4" s="45" t="s">
        <v>9</v>
      </c>
      <c r="G4" t="s">
        <v>58</v>
      </c>
      <c r="H4" s="4"/>
      <c r="I4" s="5"/>
      <c r="O4" s="243" t="s">
        <v>59</v>
      </c>
      <c r="P4" s="243"/>
      <c r="Q4" s="1"/>
      <c r="W4" s="32"/>
      <c r="X4" s="193"/>
      <c r="Z4" s="63"/>
    </row>
    <row r="5" spans="1:26" x14ac:dyDescent="0.25">
      <c r="B5" s="316"/>
      <c r="C5" s="321"/>
      <c r="D5" s="316"/>
      <c r="E5" s="46"/>
      <c r="F5" s="45"/>
      <c r="G5" s="3"/>
      <c r="H5" s="2" t="s">
        <v>60</v>
      </c>
      <c r="I5" s="5"/>
      <c r="J5" t="s">
        <v>61</v>
      </c>
      <c r="K5" s="1">
        <v>0</v>
      </c>
      <c r="M5" s="63" t="s">
        <v>62</v>
      </c>
      <c r="O5" t="s">
        <v>63</v>
      </c>
      <c r="Q5" t="s">
        <v>61</v>
      </c>
      <c r="T5" s="55" t="s">
        <v>64</v>
      </c>
      <c r="U5" s="33" t="s">
        <v>65</v>
      </c>
      <c r="W5" s="32"/>
      <c r="X5" s="193"/>
      <c r="Z5" s="63"/>
    </row>
    <row r="6" spans="1:26" x14ac:dyDescent="0.25">
      <c r="B6" s="317"/>
      <c r="C6" s="249"/>
      <c r="D6" s="317"/>
      <c r="E6" s="317"/>
      <c r="F6" s="318"/>
      <c r="H6" s="202" t="s">
        <v>66</v>
      </c>
      <c r="J6" s="2" t="s">
        <v>67</v>
      </c>
      <c r="K6" s="1">
        <v>1</v>
      </c>
      <c r="M6" s="63">
        <v>29</v>
      </c>
      <c r="O6" s="324" t="s">
        <v>68</v>
      </c>
      <c r="P6" s="196"/>
      <c r="Q6" s="324" t="s">
        <v>69</v>
      </c>
      <c r="R6" s="225" t="s">
        <v>70</v>
      </c>
      <c r="T6" s="56" t="s">
        <v>71</v>
      </c>
      <c r="U6" s="34" t="s">
        <v>72</v>
      </c>
      <c r="W6" s="32"/>
      <c r="X6" s="193"/>
      <c r="Z6" s="63"/>
    </row>
    <row r="7" spans="1:26" x14ac:dyDescent="0.25">
      <c r="B7" s="317"/>
      <c r="C7" s="249"/>
      <c r="D7" s="317"/>
      <c r="E7" s="317"/>
      <c r="F7" s="318"/>
      <c r="H7" s="2" t="s">
        <v>73</v>
      </c>
      <c r="J7" s="2" t="s">
        <v>74</v>
      </c>
      <c r="K7" s="1">
        <v>2</v>
      </c>
      <c r="M7" s="63">
        <v>79</v>
      </c>
      <c r="O7" s="324" t="s">
        <v>11</v>
      </c>
      <c r="P7" s="325"/>
      <c r="Q7" s="324" t="s">
        <v>75</v>
      </c>
      <c r="R7"/>
      <c r="T7" s="57" t="s">
        <v>76</v>
      </c>
      <c r="U7" s="34" t="s">
        <v>77</v>
      </c>
      <c r="W7" s="32"/>
      <c r="X7" s="193"/>
    </row>
    <row r="8" spans="1:26" s="8" customFormat="1" x14ac:dyDescent="0.25">
      <c r="B8" s="316"/>
      <c r="C8" s="321"/>
      <c r="D8" s="316"/>
      <c r="E8" s="316"/>
      <c r="F8" s="316"/>
      <c r="H8" s="2" t="s">
        <v>5</v>
      </c>
      <c r="J8" s="245" t="s">
        <v>78</v>
      </c>
      <c r="K8" s="1">
        <v>3</v>
      </c>
      <c r="L8" s="16"/>
      <c r="M8" s="63">
        <v>16</v>
      </c>
      <c r="O8" s="324" t="s">
        <v>79</v>
      </c>
      <c r="P8" s="326"/>
      <c r="Q8" s="324" t="s">
        <v>80</v>
      </c>
      <c r="R8" s="286" t="s">
        <v>81</v>
      </c>
      <c r="S8" s="7"/>
      <c r="T8" s="58" t="s">
        <v>82</v>
      </c>
      <c r="U8" s="195" t="s">
        <v>83</v>
      </c>
      <c r="W8" s="32"/>
      <c r="X8" s="193"/>
    </row>
    <row r="9" spans="1:26" s="8" customFormat="1" x14ac:dyDescent="0.25">
      <c r="C9" s="207"/>
      <c r="J9" s="6"/>
      <c r="K9" s="1"/>
      <c r="L9" s="16"/>
      <c r="M9" s="63">
        <v>126</v>
      </c>
      <c r="O9" s="324" t="s">
        <v>84</v>
      </c>
      <c r="P9" s="327"/>
      <c r="Q9" s="324" t="s">
        <v>85</v>
      </c>
      <c r="R9" s="7"/>
      <c r="S9" s="7"/>
      <c r="T9" s="59" t="s">
        <v>86</v>
      </c>
      <c r="U9" s="33" t="s">
        <v>87</v>
      </c>
    </row>
    <row r="10" spans="1:26" s="13" customFormat="1" ht="12" x14ac:dyDescent="0.2">
      <c r="A10" s="8"/>
      <c r="B10" s="48"/>
      <c r="C10" s="194">
        <v>1</v>
      </c>
      <c r="D10" s="48">
        <v>2</v>
      </c>
      <c r="E10" s="48">
        <v>3</v>
      </c>
      <c r="F10" s="48">
        <v>4</v>
      </c>
      <c r="G10" s="48">
        <v>5</v>
      </c>
      <c r="H10" s="48">
        <v>6</v>
      </c>
      <c r="I10" s="48">
        <v>7</v>
      </c>
      <c r="J10" s="48">
        <v>8</v>
      </c>
      <c r="K10" s="48">
        <v>9</v>
      </c>
      <c r="L10" s="48">
        <v>10</v>
      </c>
      <c r="M10" s="48">
        <v>11</v>
      </c>
      <c r="N10" s="48">
        <v>12</v>
      </c>
      <c r="O10" s="48">
        <v>13</v>
      </c>
      <c r="P10" s="48">
        <v>14</v>
      </c>
      <c r="Q10" s="48">
        <v>15</v>
      </c>
      <c r="R10" s="48"/>
      <c r="S10" s="48"/>
      <c r="T10" s="48"/>
      <c r="U10" s="8"/>
      <c r="V10" s="8"/>
      <c r="W10" s="8"/>
      <c r="X10" s="8"/>
      <c r="Y10" s="8"/>
      <c r="Z10" s="8"/>
    </row>
    <row r="11" spans="1:26" s="8" customFormat="1" x14ac:dyDescent="0.25">
      <c r="C11" s="223" t="s">
        <v>88</v>
      </c>
      <c r="G11" s="63"/>
      <c r="H11" s="63"/>
      <c r="I11" s="63"/>
      <c r="J11" s="6"/>
      <c r="K11" s="1"/>
      <c r="L11" s="16"/>
      <c r="M11" s="3"/>
      <c r="N11" s="3"/>
      <c r="O11" s="245"/>
      <c r="P11" s="245"/>
      <c r="Q11" s="244"/>
      <c r="R11" s="7"/>
      <c r="S11" s="7"/>
      <c r="T11" s="7"/>
    </row>
    <row r="12" spans="1:26" x14ac:dyDescent="0.25">
      <c r="C12" s="557" t="s">
        <v>89</v>
      </c>
      <c r="G12" s="63"/>
      <c r="H12" s="63"/>
      <c r="I12" s="245"/>
      <c r="J12" s="245"/>
      <c r="K12" s="1"/>
      <c r="L12" s="10"/>
      <c r="M12" s="1"/>
      <c r="N12" s="1"/>
      <c r="O12" s="9"/>
      <c r="P12" s="11"/>
      <c r="Q12" s="11"/>
      <c r="R12"/>
      <c r="T12"/>
      <c r="U12"/>
    </row>
    <row r="13" spans="1:26" s="13" customFormat="1" x14ac:dyDescent="0.25">
      <c r="A13" s="35" t="s">
        <v>90</v>
      </c>
      <c r="B13" s="35" t="s">
        <v>69</v>
      </c>
      <c r="C13" s="322" t="s">
        <v>91</v>
      </c>
      <c r="D13" s="35"/>
      <c r="E13" s="35"/>
      <c r="F13" s="35"/>
      <c r="G13" s="35"/>
      <c r="H13" s="35"/>
      <c r="I13" s="35"/>
      <c r="J13" s="35"/>
      <c r="K13" s="589">
        <v>2025</v>
      </c>
      <c r="L13" s="590" t="s">
        <v>92</v>
      </c>
      <c r="M13" s="36"/>
      <c r="N13" s="37"/>
      <c r="O13" s="35"/>
      <c r="P13" s="35"/>
      <c r="Q13" s="35"/>
      <c r="R13" s="35"/>
      <c r="S13" s="35"/>
      <c r="T13" s="35"/>
      <c r="U13" s="8"/>
      <c r="V13" s="8"/>
      <c r="W13" s="8"/>
      <c r="X13" s="8"/>
      <c r="Y13" s="8"/>
      <c r="Z13" s="8"/>
    </row>
    <row r="14" spans="1:26" s="13" customFormat="1" ht="24" x14ac:dyDescent="0.2">
      <c r="A14" s="445" t="s">
        <v>93</v>
      </c>
      <c r="B14" s="61" t="s">
        <v>94</v>
      </c>
      <c r="C14" s="312" t="s">
        <v>95</v>
      </c>
      <c r="D14" s="61" t="s">
        <v>96</v>
      </c>
      <c r="E14" s="49" t="s">
        <v>97</v>
      </c>
      <c r="F14" s="311" t="s">
        <v>98</v>
      </c>
      <c r="G14" s="52" t="s">
        <v>99</v>
      </c>
      <c r="H14" s="96" t="s">
        <v>100</v>
      </c>
      <c r="I14" s="314" t="s">
        <v>101</v>
      </c>
      <c r="J14" s="310" t="s">
        <v>102</v>
      </c>
      <c r="K14" s="315" t="s">
        <v>103</v>
      </c>
      <c r="L14" s="312" t="s">
        <v>104</v>
      </c>
      <c r="M14" s="311" t="s">
        <v>105</v>
      </c>
      <c r="N14" s="52" t="s">
        <v>106</v>
      </c>
      <c r="O14" s="96" t="s">
        <v>107</v>
      </c>
      <c r="P14" s="314" t="s">
        <v>108</v>
      </c>
      <c r="Q14" s="315" t="s">
        <v>109</v>
      </c>
      <c r="R14" s="142" t="s">
        <v>110</v>
      </c>
      <c r="S14" s="281" t="s">
        <v>111</v>
      </c>
      <c r="T14" s="142" t="s">
        <v>112</v>
      </c>
      <c r="U14" s="8"/>
      <c r="V14" s="8"/>
      <c r="W14" s="8"/>
      <c r="X14" s="8"/>
      <c r="Y14" s="8"/>
      <c r="Z14" s="8"/>
    </row>
    <row r="15" spans="1:26" s="13" customFormat="1" ht="12" x14ac:dyDescent="0.2">
      <c r="A15" s="8"/>
      <c r="B15" s="319" t="str">
        <f>D15&amp;".1"</f>
        <v>1.1</v>
      </c>
      <c r="C15" s="193">
        <v>1.1000000000000001</v>
      </c>
      <c r="D15" s="130">
        <v>1</v>
      </c>
      <c r="E15" s="110">
        <v>1</v>
      </c>
      <c r="F15" s="117" t="s">
        <v>113</v>
      </c>
      <c r="G15" s="42">
        <v>1</v>
      </c>
      <c r="H15" s="567" t="s">
        <v>114</v>
      </c>
      <c r="I15" s="154" t="s">
        <v>115</v>
      </c>
      <c r="J15" s="134">
        <v>25</v>
      </c>
      <c r="K15" s="108">
        <v>1</v>
      </c>
      <c r="L15" s="302">
        <v>1</v>
      </c>
      <c r="M15" s="117" t="s">
        <v>113</v>
      </c>
      <c r="N15" s="42">
        <v>1</v>
      </c>
      <c r="O15" s="567" t="s">
        <v>114</v>
      </c>
      <c r="P15" s="154" t="s">
        <v>115</v>
      </c>
      <c r="Q15" s="108">
        <v>25</v>
      </c>
      <c r="R15" s="115"/>
      <c r="S15" s="116"/>
      <c r="T15" s="116"/>
      <c r="U15" s="8"/>
      <c r="V15" s="8"/>
      <c r="W15" s="8"/>
      <c r="X15" s="8"/>
      <c r="Y15" s="8"/>
      <c r="Z15" s="8"/>
    </row>
    <row r="16" spans="1:26" s="13" customFormat="1" ht="12" x14ac:dyDescent="0.2">
      <c r="A16" s="8"/>
      <c r="B16" s="319" t="str">
        <f>D16&amp;".2"</f>
        <v>1.2</v>
      </c>
      <c r="C16" s="193">
        <v>1.2</v>
      </c>
      <c r="D16" s="130">
        <v>1</v>
      </c>
      <c r="E16" s="110">
        <v>1</v>
      </c>
      <c r="F16" s="117" t="s">
        <v>116</v>
      </c>
      <c r="G16" s="42">
        <v>1</v>
      </c>
      <c r="H16" s="567" t="s">
        <v>117</v>
      </c>
      <c r="I16" s="154" t="s">
        <v>118</v>
      </c>
      <c r="J16" s="134">
        <v>25</v>
      </c>
      <c r="K16" s="108">
        <v>1</v>
      </c>
      <c r="L16" s="302">
        <v>1</v>
      </c>
      <c r="M16" s="117" t="s">
        <v>116</v>
      </c>
      <c r="N16" s="42">
        <v>1</v>
      </c>
      <c r="O16" s="567" t="s">
        <v>117</v>
      </c>
      <c r="P16" s="154" t="s">
        <v>118</v>
      </c>
      <c r="Q16" s="108">
        <v>25</v>
      </c>
      <c r="R16" s="115"/>
      <c r="S16" s="116"/>
      <c r="T16" s="116"/>
      <c r="U16" s="8"/>
      <c r="V16" s="8"/>
      <c r="W16" s="8"/>
      <c r="X16" s="8"/>
      <c r="Y16" s="8"/>
      <c r="Z16" s="8"/>
    </row>
    <row r="17" spans="1:36" s="13" customFormat="1" ht="12" x14ac:dyDescent="0.2">
      <c r="A17" s="8"/>
      <c r="B17" s="319" t="str">
        <f>D17&amp;".1"</f>
        <v>2.1</v>
      </c>
      <c r="C17" s="193">
        <v>2.1</v>
      </c>
      <c r="D17" s="215">
        <v>2</v>
      </c>
      <c r="E17" s="338">
        <v>1</v>
      </c>
      <c r="F17" s="150" t="s">
        <v>119</v>
      </c>
      <c r="G17" s="25">
        <v>1</v>
      </c>
      <c r="H17" s="555" t="s">
        <v>120</v>
      </c>
      <c r="I17" s="156" t="s">
        <v>121</v>
      </c>
      <c r="J17" s="137">
        <v>25</v>
      </c>
      <c r="K17" s="470">
        <v>6</v>
      </c>
      <c r="L17" s="593">
        <v>2</v>
      </c>
      <c r="M17" s="462" t="s">
        <v>122</v>
      </c>
      <c r="N17" s="576"/>
      <c r="O17" s="577" t="s">
        <v>123</v>
      </c>
      <c r="P17" s="463" t="s">
        <v>124</v>
      </c>
      <c r="Q17" s="461">
        <v>25</v>
      </c>
      <c r="R17" s="120" t="s">
        <v>125</v>
      </c>
      <c r="S17" s="467" t="s">
        <v>126</v>
      </c>
      <c r="T17" s="116"/>
      <c r="U17" s="8"/>
      <c r="V17" s="8"/>
      <c r="W17" s="8"/>
      <c r="X17" s="8"/>
      <c r="Y17" s="8"/>
      <c r="Z17" s="8"/>
      <c r="AA17" s="8"/>
      <c r="AB17" s="8"/>
      <c r="AC17" s="8"/>
      <c r="AD17" s="8"/>
      <c r="AE17" s="8"/>
      <c r="AF17" s="8"/>
      <c r="AG17" s="8"/>
      <c r="AH17" s="8"/>
      <c r="AI17" s="8"/>
      <c r="AJ17" s="8"/>
    </row>
    <row r="18" spans="1:36" s="13" customFormat="1" ht="12" x14ac:dyDescent="0.2">
      <c r="A18" s="8"/>
      <c r="B18" s="319" t="str">
        <f>D18&amp;".2"</f>
        <v>2.2</v>
      </c>
      <c r="C18" s="193">
        <v>2.2000000000000002</v>
      </c>
      <c r="D18" s="215">
        <v>2</v>
      </c>
      <c r="E18" s="338">
        <v>1</v>
      </c>
      <c r="F18" s="150" t="s">
        <v>127</v>
      </c>
      <c r="G18" s="25">
        <v>1</v>
      </c>
      <c r="H18" s="555" t="s">
        <v>128</v>
      </c>
      <c r="I18" s="156" t="s">
        <v>129</v>
      </c>
      <c r="J18" s="137">
        <v>25</v>
      </c>
      <c r="K18" s="457">
        <v>8</v>
      </c>
      <c r="L18" s="584">
        <v>2</v>
      </c>
      <c r="M18" s="465" t="s">
        <v>130</v>
      </c>
      <c r="N18" s="578"/>
      <c r="O18" s="579" t="s">
        <v>131</v>
      </c>
      <c r="P18" s="466" t="s">
        <v>132</v>
      </c>
      <c r="Q18" s="464">
        <v>25</v>
      </c>
      <c r="R18" s="120" t="s">
        <v>133</v>
      </c>
      <c r="S18" s="467" t="s">
        <v>134</v>
      </c>
      <c r="T18" s="116"/>
      <c r="U18" s="8"/>
      <c r="V18" s="8"/>
      <c r="W18" s="8"/>
      <c r="X18" s="8"/>
      <c r="Y18" s="8"/>
      <c r="Z18" s="8"/>
      <c r="AA18" s="8"/>
      <c r="AB18" s="8"/>
      <c r="AC18" s="8"/>
      <c r="AD18" s="8"/>
      <c r="AE18" s="8"/>
      <c r="AF18" s="8"/>
      <c r="AG18" s="8"/>
      <c r="AH18" s="8"/>
      <c r="AI18" s="8"/>
      <c r="AJ18" s="8"/>
    </row>
    <row r="19" spans="1:36" s="13" customFormat="1" ht="12" x14ac:dyDescent="0.2">
      <c r="A19" s="8"/>
      <c r="B19" s="319" t="str">
        <f>D19&amp;".1"</f>
        <v>3.1</v>
      </c>
      <c r="C19" s="193">
        <v>3.1</v>
      </c>
      <c r="D19" s="564">
        <v>3</v>
      </c>
      <c r="E19" s="149">
        <v>1</v>
      </c>
      <c r="F19" s="148" t="s">
        <v>135</v>
      </c>
      <c r="G19" s="90">
        <v>1</v>
      </c>
      <c r="H19" s="568" t="s">
        <v>136</v>
      </c>
      <c r="I19" s="155" t="s">
        <v>137</v>
      </c>
      <c r="J19" s="136">
        <v>25</v>
      </c>
      <c r="K19" s="308">
        <v>3</v>
      </c>
      <c r="L19" s="304">
        <v>1</v>
      </c>
      <c r="M19" s="183" t="s">
        <v>138</v>
      </c>
      <c r="N19" s="118"/>
      <c r="O19" s="568" t="s">
        <v>136</v>
      </c>
      <c r="P19" s="155" t="s">
        <v>137</v>
      </c>
      <c r="Q19" s="131"/>
      <c r="R19" s="120"/>
      <c r="S19" s="469" t="s">
        <v>139</v>
      </c>
      <c r="T19" s="116" t="s">
        <v>140</v>
      </c>
      <c r="U19" s="8"/>
      <c r="V19" s="8"/>
      <c r="W19" s="8"/>
      <c r="X19" s="8"/>
      <c r="Y19" s="8"/>
      <c r="Z19" s="8"/>
      <c r="AA19" s="8"/>
      <c r="AB19" s="8"/>
      <c r="AC19" s="8"/>
      <c r="AD19" s="8"/>
      <c r="AE19" s="8"/>
      <c r="AF19" s="8"/>
      <c r="AG19" s="8"/>
      <c r="AH19" s="8"/>
      <c r="AI19" s="8"/>
      <c r="AJ19" s="8"/>
    </row>
    <row r="20" spans="1:36" s="13" customFormat="1" ht="12" x14ac:dyDescent="0.2">
      <c r="A20" s="8"/>
      <c r="B20" s="319" t="str">
        <f>D20&amp;".1"</f>
        <v>5.1</v>
      </c>
      <c r="C20" s="193">
        <v>5.0999999999999996</v>
      </c>
      <c r="D20" s="130">
        <v>5</v>
      </c>
      <c r="E20" s="110">
        <v>2</v>
      </c>
      <c r="F20" s="151" t="s">
        <v>141</v>
      </c>
      <c r="G20" s="109">
        <v>1</v>
      </c>
      <c r="H20" s="569" t="s">
        <v>142</v>
      </c>
      <c r="I20" s="157" t="s">
        <v>143</v>
      </c>
      <c r="J20" s="138">
        <v>25</v>
      </c>
      <c r="K20" s="51">
        <v>5</v>
      </c>
      <c r="L20" s="306">
        <v>2</v>
      </c>
      <c r="M20" s="121" t="s">
        <v>144</v>
      </c>
      <c r="N20" s="26">
        <v>1</v>
      </c>
      <c r="O20" s="71" t="s">
        <v>145</v>
      </c>
      <c r="P20" s="30" t="s">
        <v>146</v>
      </c>
      <c r="Q20" s="102">
        <v>25</v>
      </c>
      <c r="R20" s="120" t="s">
        <v>147</v>
      </c>
      <c r="S20" s="116"/>
      <c r="T20" s="116"/>
      <c r="U20" s="8"/>
      <c r="V20" s="8"/>
      <c r="W20" s="8"/>
      <c r="X20" s="8"/>
      <c r="Y20" s="8"/>
      <c r="Z20" s="8"/>
      <c r="AA20" s="8"/>
      <c r="AB20" s="8"/>
      <c r="AC20" s="8"/>
      <c r="AD20" s="8"/>
      <c r="AE20" s="8"/>
      <c r="AF20" s="8"/>
      <c r="AG20" s="8"/>
      <c r="AH20" s="8"/>
      <c r="AI20" s="8"/>
      <c r="AJ20" s="8"/>
    </row>
    <row r="21" spans="1:36" s="13" customFormat="1" ht="12" x14ac:dyDescent="0.2">
      <c r="A21" s="8"/>
      <c r="B21" s="319" t="str">
        <f>D21&amp;".1"</f>
        <v>6.1</v>
      </c>
      <c r="C21" s="193">
        <v>6.1</v>
      </c>
      <c r="D21" s="215">
        <v>6</v>
      </c>
      <c r="E21" s="338">
        <v>2</v>
      </c>
      <c r="F21" s="150" t="s">
        <v>148</v>
      </c>
      <c r="G21" s="25">
        <v>1</v>
      </c>
      <c r="H21" s="555" t="s">
        <v>149</v>
      </c>
      <c r="I21" s="156" t="s">
        <v>150</v>
      </c>
      <c r="J21" s="137">
        <v>25</v>
      </c>
      <c r="K21" s="470">
        <v>7</v>
      </c>
      <c r="L21" s="593">
        <v>2</v>
      </c>
      <c r="M21" s="462" t="s">
        <v>151</v>
      </c>
      <c r="N21" s="576"/>
      <c r="O21" s="577" t="s">
        <v>152</v>
      </c>
      <c r="P21" s="463" t="s">
        <v>153</v>
      </c>
      <c r="Q21" s="461">
        <v>25</v>
      </c>
      <c r="R21" s="120" t="s">
        <v>154</v>
      </c>
      <c r="S21" s="456" t="s">
        <v>155</v>
      </c>
      <c r="T21" s="116" t="s">
        <v>156</v>
      </c>
      <c r="U21" s="8"/>
      <c r="V21" s="8"/>
      <c r="W21" s="8"/>
      <c r="X21" s="8"/>
      <c r="Y21" s="8"/>
      <c r="Z21" s="8"/>
      <c r="AA21" s="8"/>
      <c r="AB21" s="8"/>
      <c r="AC21" s="8"/>
      <c r="AD21" s="8"/>
      <c r="AE21" s="8"/>
      <c r="AF21" s="8"/>
      <c r="AG21" s="8"/>
      <c r="AH21" s="8"/>
      <c r="AI21" s="8"/>
      <c r="AJ21" s="8"/>
    </row>
    <row r="22" spans="1:36" s="38" customFormat="1" ht="12" x14ac:dyDescent="0.2">
      <c r="B22" s="319" t="str">
        <f>D22&amp;".2"</f>
        <v>7.2</v>
      </c>
      <c r="C22" s="41">
        <v>7.2</v>
      </c>
      <c r="D22" s="50">
        <v>7</v>
      </c>
      <c r="E22" s="73">
        <v>2</v>
      </c>
      <c r="F22" s="150" t="s">
        <v>157</v>
      </c>
      <c r="G22" s="25">
        <v>1</v>
      </c>
      <c r="H22" s="555" t="s">
        <v>158</v>
      </c>
      <c r="I22" s="156" t="s">
        <v>159</v>
      </c>
      <c r="J22" s="137">
        <v>25</v>
      </c>
      <c r="K22" s="457">
        <v>9</v>
      </c>
      <c r="L22" s="584">
        <v>3</v>
      </c>
      <c r="M22" s="465" t="s">
        <v>160</v>
      </c>
      <c r="N22" s="578"/>
      <c r="O22" s="579" t="s">
        <v>161</v>
      </c>
      <c r="P22" s="466" t="s">
        <v>162</v>
      </c>
      <c r="Q22" s="464">
        <v>25</v>
      </c>
      <c r="R22" s="120" t="s">
        <v>163</v>
      </c>
      <c r="S22" s="456" t="s">
        <v>164</v>
      </c>
      <c r="T22" s="116"/>
    </row>
    <row r="23" spans="1:36" s="13" customFormat="1" ht="24" x14ac:dyDescent="0.2">
      <c r="A23" s="8"/>
      <c r="B23" s="319" t="str">
        <f>D23&amp;".2"</f>
        <v>9.2</v>
      </c>
      <c r="C23" s="257">
        <v>9.1999999999999993</v>
      </c>
      <c r="D23" s="108">
        <v>9</v>
      </c>
      <c r="E23" s="110">
        <v>3</v>
      </c>
      <c r="F23" s="117" t="s">
        <v>165</v>
      </c>
      <c r="G23" s="42">
        <v>2</v>
      </c>
      <c r="H23" s="567" t="s">
        <v>166</v>
      </c>
      <c r="I23" s="158" t="s">
        <v>167</v>
      </c>
      <c r="J23" s="160">
        <v>25</v>
      </c>
      <c r="K23" s="108">
        <v>9</v>
      </c>
      <c r="L23" s="110">
        <v>3</v>
      </c>
      <c r="M23" s="290" t="s">
        <v>168</v>
      </c>
      <c r="N23" s="255">
        <v>1</v>
      </c>
      <c r="O23" s="580" t="s">
        <v>168</v>
      </c>
      <c r="P23" s="154" t="s">
        <v>167</v>
      </c>
      <c r="Q23" s="108">
        <v>25</v>
      </c>
      <c r="R23" s="459" t="s">
        <v>169</v>
      </c>
      <c r="S23" s="460"/>
      <c r="T23" s="116"/>
      <c r="U23" s="8"/>
      <c r="V23" s="8"/>
      <c r="W23" s="8"/>
      <c r="X23" s="8"/>
      <c r="Y23" s="8"/>
      <c r="Z23" s="8"/>
      <c r="AA23" s="8"/>
      <c r="AB23" s="8"/>
      <c r="AC23" s="8"/>
      <c r="AD23" s="8"/>
      <c r="AE23" s="8"/>
      <c r="AF23" s="8"/>
      <c r="AG23" s="8"/>
      <c r="AH23" s="8"/>
      <c r="AI23" s="8"/>
      <c r="AJ23" s="8"/>
    </row>
    <row r="24" spans="1:36" s="13" customFormat="1" ht="12" x14ac:dyDescent="0.2">
      <c r="A24" s="8"/>
      <c r="B24" s="319" t="str">
        <f>D24&amp;".2"</f>
        <v>10.2</v>
      </c>
      <c r="C24" s="217" t="s">
        <v>170</v>
      </c>
      <c r="D24" s="50">
        <v>10</v>
      </c>
      <c r="E24" s="73">
        <v>3</v>
      </c>
      <c r="F24" s="150" t="s">
        <v>171</v>
      </c>
      <c r="G24" s="25">
        <v>1</v>
      </c>
      <c r="H24" s="555" t="s">
        <v>172</v>
      </c>
      <c r="I24" s="156" t="s">
        <v>173</v>
      </c>
      <c r="J24" s="137">
        <v>25</v>
      </c>
      <c r="K24" s="51">
        <v>10</v>
      </c>
      <c r="L24" s="306">
        <v>3</v>
      </c>
      <c r="M24" s="121" t="s">
        <v>174</v>
      </c>
      <c r="N24" s="26">
        <v>1</v>
      </c>
      <c r="O24" s="71" t="s">
        <v>175</v>
      </c>
      <c r="P24" s="30" t="s">
        <v>176</v>
      </c>
      <c r="Q24" s="102">
        <v>25</v>
      </c>
      <c r="R24" s="120" t="s">
        <v>177</v>
      </c>
      <c r="S24" s="116"/>
      <c r="T24" s="116"/>
      <c r="U24" s="8"/>
      <c r="V24" s="8"/>
      <c r="W24" s="8"/>
      <c r="X24" s="8"/>
      <c r="Y24" s="8"/>
      <c r="Z24" s="8"/>
      <c r="AA24" s="8"/>
      <c r="AB24" s="8"/>
      <c r="AC24" s="8"/>
      <c r="AD24" s="8"/>
      <c r="AE24" s="8"/>
      <c r="AF24" s="8"/>
      <c r="AG24" s="8"/>
      <c r="AH24" s="8"/>
      <c r="AI24" s="8"/>
      <c r="AJ24" s="8"/>
    </row>
    <row r="25" spans="1:36" s="13" customFormat="1" ht="12" x14ac:dyDescent="0.2">
      <c r="A25" s="8"/>
      <c r="B25" s="319" t="str">
        <f>D25&amp;".1"</f>
        <v>11.1</v>
      </c>
      <c r="C25" s="193">
        <v>11.1</v>
      </c>
      <c r="D25" s="50">
        <v>11</v>
      </c>
      <c r="E25" s="73">
        <v>3</v>
      </c>
      <c r="F25" s="150" t="s">
        <v>178</v>
      </c>
      <c r="G25" s="25">
        <v>1</v>
      </c>
      <c r="H25" s="555" t="s">
        <v>179</v>
      </c>
      <c r="I25" s="156" t="s">
        <v>180</v>
      </c>
      <c r="J25" s="137">
        <v>25</v>
      </c>
      <c r="K25" s="51">
        <v>11</v>
      </c>
      <c r="L25" s="73">
        <v>3</v>
      </c>
      <c r="M25" s="121" t="s">
        <v>181</v>
      </c>
      <c r="N25" s="26">
        <v>1</v>
      </c>
      <c r="O25" s="71" t="s">
        <v>182</v>
      </c>
      <c r="P25" s="30" t="s">
        <v>183</v>
      </c>
      <c r="Q25" s="102">
        <v>25</v>
      </c>
      <c r="R25" s="120" t="s">
        <v>163</v>
      </c>
      <c r="S25" s="116"/>
      <c r="T25" s="116"/>
      <c r="U25" s="8"/>
      <c r="V25" s="8"/>
      <c r="W25" s="8"/>
      <c r="X25" s="8"/>
      <c r="Y25" s="8"/>
      <c r="Z25" s="8"/>
      <c r="AA25" s="8"/>
      <c r="AB25" s="8"/>
      <c r="AC25" s="8"/>
      <c r="AD25" s="8"/>
      <c r="AE25" s="8"/>
      <c r="AF25" s="8"/>
      <c r="AG25" s="8"/>
      <c r="AH25" s="8"/>
      <c r="AI25" s="8"/>
      <c r="AJ25" s="8"/>
    </row>
    <row r="26" spans="1:36" s="13" customFormat="1" ht="12" x14ac:dyDescent="0.2">
      <c r="A26" s="8"/>
      <c r="B26" s="319" t="str">
        <f>D26&amp;".2"</f>
        <v>11.2</v>
      </c>
      <c r="C26" s="193">
        <v>11.2</v>
      </c>
      <c r="D26" s="50">
        <v>11</v>
      </c>
      <c r="E26" s="73">
        <v>3</v>
      </c>
      <c r="F26" s="24" t="s">
        <v>184</v>
      </c>
      <c r="G26" s="22">
        <v>1</v>
      </c>
      <c r="H26" s="23" t="s">
        <v>185</v>
      </c>
      <c r="I26" s="77" t="s">
        <v>186</v>
      </c>
      <c r="J26" s="29">
        <v>25</v>
      </c>
      <c r="K26" s="51">
        <v>11</v>
      </c>
      <c r="L26" s="73">
        <v>3</v>
      </c>
      <c r="M26" s="24" t="s">
        <v>184</v>
      </c>
      <c r="N26" s="22">
        <v>1</v>
      </c>
      <c r="O26" s="23" t="s">
        <v>185</v>
      </c>
      <c r="P26" s="77" t="s">
        <v>186</v>
      </c>
      <c r="Q26" s="51">
        <v>25</v>
      </c>
      <c r="R26" s="115"/>
      <c r="S26" s="116"/>
      <c r="T26" s="116"/>
      <c r="U26" s="8"/>
      <c r="V26" s="8"/>
      <c r="W26" s="8"/>
      <c r="X26" s="8"/>
      <c r="Y26" s="8"/>
      <c r="Z26" s="8"/>
      <c r="AA26" s="8"/>
      <c r="AB26" s="8"/>
      <c r="AC26" s="8"/>
      <c r="AD26" s="8"/>
      <c r="AE26" s="8"/>
      <c r="AF26" s="8"/>
      <c r="AG26" s="8"/>
      <c r="AH26" s="8"/>
      <c r="AI26" s="8"/>
      <c r="AJ26" s="8"/>
    </row>
    <row r="27" spans="1:36" s="13" customFormat="1" ht="12" x14ac:dyDescent="0.2">
      <c r="A27" s="8"/>
      <c r="B27" s="319" t="str">
        <f>D27&amp;".1"</f>
        <v>14.1</v>
      </c>
      <c r="C27" s="193">
        <v>14.1</v>
      </c>
      <c r="D27" s="130">
        <v>14</v>
      </c>
      <c r="E27" s="110">
        <v>4</v>
      </c>
      <c r="F27" s="125" t="s">
        <v>187</v>
      </c>
      <c r="G27" s="112">
        <v>1</v>
      </c>
      <c r="H27" s="570" t="s">
        <v>188</v>
      </c>
      <c r="I27" s="159" t="s">
        <v>189</v>
      </c>
      <c r="J27" s="140">
        <v>25</v>
      </c>
      <c r="K27" s="111">
        <v>14</v>
      </c>
      <c r="L27" s="153">
        <v>4</v>
      </c>
      <c r="M27" s="125" t="s">
        <v>187</v>
      </c>
      <c r="N27" s="112">
        <v>1</v>
      </c>
      <c r="O27" s="570" t="s">
        <v>188</v>
      </c>
      <c r="P27" s="159" t="s">
        <v>189</v>
      </c>
      <c r="Q27" s="111">
        <v>25</v>
      </c>
      <c r="R27" s="115"/>
      <c r="S27" s="116"/>
      <c r="T27" s="116"/>
      <c r="U27" s="8"/>
      <c r="V27" s="8"/>
      <c r="W27" s="8"/>
      <c r="X27" s="8"/>
      <c r="Y27" s="8"/>
      <c r="Z27" s="8"/>
      <c r="AA27" s="8"/>
      <c r="AB27" s="8"/>
      <c r="AC27" s="8"/>
      <c r="AD27" s="8"/>
      <c r="AE27" s="8"/>
      <c r="AF27" s="8"/>
      <c r="AG27" s="8"/>
      <c r="AH27" s="8"/>
      <c r="AI27" s="8"/>
      <c r="AJ27" s="8"/>
    </row>
    <row r="28" spans="1:36" s="13" customFormat="1" ht="12" x14ac:dyDescent="0.2">
      <c r="A28" s="8"/>
      <c r="B28" s="319" t="str">
        <f>D28&amp;".1"</f>
        <v>15.1</v>
      </c>
      <c r="C28" s="193">
        <v>15.1</v>
      </c>
      <c r="D28" s="565">
        <v>15</v>
      </c>
      <c r="E28" s="566">
        <v>4</v>
      </c>
      <c r="F28" s="117" t="s">
        <v>190</v>
      </c>
      <c r="G28" s="571">
        <v>1</v>
      </c>
      <c r="H28" s="572" t="s">
        <v>191</v>
      </c>
      <c r="I28" s="159" t="s">
        <v>192</v>
      </c>
      <c r="J28" s="140">
        <v>100</v>
      </c>
      <c r="K28" s="130">
        <v>15</v>
      </c>
      <c r="L28" s="153">
        <v>4</v>
      </c>
      <c r="M28" s="127" t="s">
        <v>190</v>
      </c>
      <c r="N28" s="571">
        <v>1</v>
      </c>
      <c r="O28" s="572" t="s">
        <v>191</v>
      </c>
      <c r="P28" s="159" t="s">
        <v>192</v>
      </c>
      <c r="Q28" s="111">
        <v>100</v>
      </c>
      <c r="R28" s="126"/>
      <c r="S28" s="116"/>
      <c r="T28" s="116"/>
      <c r="U28" s="8"/>
      <c r="V28" s="8"/>
      <c r="W28" s="8"/>
      <c r="X28" s="8"/>
      <c r="Y28" s="8"/>
      <c r="Z28" s="8"/>
      <c r="AA28" s="8"/>
      <c r="AB28" s="8"/>
      <c r="AC28" s="8"/>
      <c r="AD28" s="8"/>
      <c r="AE28" s="8"/>
      <c r="AF28" s="8"/>
      <c r="AG28" s="8"/>
      <c r="AH28" s="8"/>
      <c r="AI28" s="8"/>
      <c r="AJ28" s="8"/>
    </row>
    <row r="29" spans="1:36" s="13" customFormat="1" x14ac:dyDescent="0.25">
      <c r="A29" s="436" t="s">
        <v>193</v>
      </c>
      <c r="B29" s="436" t="s">
        <v>69</v>
      </c>
      <c r="C29" s="508" t="s">
        <v>194</v>
      </c>
      <c r="D29" s="509"/>
      <c r="E29" s="509"/>
      <c r="F29" s="509"/>
      <c r="G29" s="509"/>
      <c r="H29" s="509"/>
      <c r="I29" s="509"/>
      <c r="J29" s="509"/>
      <c r="K29" s="591">
        <v>2025</v>
      </c>
      <c r="L29" s="592" t="s">
        <v>195</v>
      </c>
      <c r="M29" s="511"/>
      <c r="N29" s="512"/>
      <c r="O29" s="509"/>
      <c r="P29" s="509"/>
      <c r="Q29" s="509"/>
      <c r="R29" s="436"/>
      <c r="S29" s="436"/>
      <c r="T29" s="436"/>
      <c r="U29" s="8"/>
      <c r="V29" s="8"/>
      <c r="W29" s="8"/>
      <c r="X29" s="8"/>
      <c r="Y29" s="8"/>
      <c r="Z29" s="8"/>
      <c r="AA29" s="8"/>
      <c r="AB29" s="8"/>
      <c r="AC29" s="8"/>
      <c r="AD29" s="8"/>
      <c r="AE29" s="8"/>
      <c r="AF29" s="8"/>
      <c r="AG29" s="8"/>
      <c r="AH29" s="8"/>
      <c r="AI29" s="8"/>
      <c r="AJ29" s="8"/>
    </row>
    <row r="30" spans="1:36" s="13" customFormat="1" ht="12" x14ac:dyDescent="0.2">
      <c r="A30" s="445" t="s">
        <v>196</v>
      </c>
      <c r="B30" s="61" t="s">
        <v>94</v>
      </c>
      <c r="C30" s="312" t="s">
        <v>95</v>
      </c>
      <c r="D30" s="315" t="s">
        <v>96</v>
      </c>
      <c r="E30" s="312" t="s">
        <v>97</v>
      </c>
      <c r="F30" s="311" t="s">
        <v>98</v>
      </c>
      <c r="G30" s="52" t="s">
        <v>99</v>
      </c>
      <c r="H30" s="96" t="s">
        <v>100</v>
      </c>
      <c r="I30" s="314" t="s">
        <v>101</v>
      </c>
      <c r="J30" s="315" t="s">
        <v>102</v>
      </c>
      <c r="K30" s="315" t="s">
        <v>103</v>
      </c>
      <c r="L30" s="312" t="s">
        <v>104</v>
      </c>
      <c r="M30" s="311" t="s">
        <v>105</v>
      </c>
      <c r="N30" s="52" t="s">
        <v>106</v>
      </c>
      <c r="O30" s="96" t="s">
        <v>107</v>
      </c>
      <c r="P30" s="314" t="s">
        <v>108</v>
      </c>
      <c r="Q30" s="315" t="s">
        <v>109</v>
      </c>
      <c r="R30" s="141" t="s">
        <v>110</v>
      </c>
      <c r="S30" s="142" t="s">
        <v>197</v>
      </c>
      <c r="T30" s="142" t="s">
        <v>112</v>
      </c>
      <c r="U30" s="8"/>
      <c r="V30" s="8"/>
      <c r="W30" s="8"/>
      <c r="X30" s="8"/>
      <c r="Y30" s="8"/>
      <c r="Z30" s="8"/>
      <c r="AA30" s="8"/>
      <c r="AB30" s="8"/>
      <c r="AC30" s="8"/>
      <c r="AD30" s="8"/>
      <c r="AE30" s="8"/>
      <c r="AF30" s="8"/>
      <c r="AG30" s="8"/>
      <c r="AH30" s="8"/>
      <c r="AI30" s="8"/>
      <c r="AJ30" s="8"/>
    </row>
    <row r="31" spans="1:36" s="13" customFormat="1" ht="12" x14ac:dyDescent="0.2">
      <c r="A31" s="8"/>
      <c r="B31" s="319" t="str">
        <f>D31&amp;".2"</f>
        <v>3.2</v>
      </c>
      <c r="C31" s="193">
        <v>3.2</v>
      </c>
      <c r="D31" s="50">
        <v>3</v>
      </c>
      <c r="E31" s="73">
        <v>1</v>
      </c>
      <c r="F31" s="409" t="s">
        <v>198</v>
      </c>
      <c r="G31" s="573">
        <v>2</v>
      </c>
      <c r="H31" s="409" t="s">
        <v>199</v>
      </c>
      <c r="I31" s="409" t="s">
        <v>200</v>
      </c>
      <c r="J31" s="51">
        <v>25</v>
      </c>
      <c r="K31" s="51">
        <v>3</v>
      </c>
      <c r="L31" s="306">
        <v>1</v>
      </c>
      <c r="M31" s="409" t="s">
        <v>198</v>
      </c>
      <c r="N31" s="573">
        <v>2</v>
      </c>
      <c r="O31" s="409" t="s">
        <v>199</v>
      </c>
      <c r="P31" s="409" t="s">
        <v>200</v>
      </c>
      <c r="Q31" s="51">
        <v>25</v>
      </c>
      <c r="R31" s="417" t="s">
        <v>201</v>
      </c>
      <c r="S31" s="116"/>
      <c r="T31" s="116"/>
      <c r="U31" s="32"/>
      <c r="V31" s="33"/>
      <c r="W31" s="34"/>
      <c r="X31" s="34"/>
      <c r="Y31" s="34"/>
      <c r="Z31" s="34"/>
      <c r="AA31" s="34"/>
      <c r="AB31" s="34"/>
      <c r="AC31" s="34"/>
      <c r="AD31" s="8"/>
      <c r="AE31" s="34"/>
      <c r="AF31" s="34"/>
      <c r="AG31" s="34"/>
      <c r="AH31" s="34"/>
      <c r="AI31" s="34"/>
      <c r="AJ31" s="34"/>
    </row>
    <row r="32" spans="1:36" s="13" customFormat="1" ht="12" x14ac:dyDescent="0.2">
      <c r="A32" s="8"/>
      <c r="B32" s="319" t="str">
        <f>D32&amp;".1"</f>
        <v>4.1</v>
      </c>
      <c r="C32" s="193">
        <v>4.0999999999999996</v>
      </c>
      <c r="D32" s="50">
        <v>4</v>
      </c>
      <c r="E32" s="73">
        <v>1</v>
      </c>
      <c r="F32" s="409" t="s">
        <v>202</v>
      </c>
      <c r="G32" s="573">
        <v>2</v>
      </c>
      <c r="H32" s="409" t="s">
        <v>203</v>
      </c>
      <c r="I32" s="408" t="s">
        <v>204</v>
      </c>
      <c r="J32" s="51">
        <v>25</v>
      </c>
      <c r="K32" s="457">
        <v>2</v>
      </c>
      <c r="L32" s="584">
        <v>1</v>
      </c>
      <c r="M32" s="447" t="s">
        <v>202</v>
      </c>
      <c r="N32" s="581">
        <v>2</v>
      </c>
      <c r="O32" s="447" t="s">
        <v>203</v>
      </c>
      <c r="P32" s="448" t="s">
        <v>204</v>
      </c>
      <c r="Q32" s="446">
        <v>25</v>
      </c>
      <c r="R32" s="204"/>
      <c r="S32" s="456" t="s">
        <v>205</v>
      </c>
      <c r="T32" s="116"/>
      <c r="U32" s="32"/>
      <c r="V32" s="33"/>
      <c r="W32" s="34"/>
      <c r="X32" s="34"/>
      <c r="Y32" s="34"/>
      <c r="Z32" s="34"/>
      <c r="AA32" s="34"/>
      <c r="AB32" s="34"/>
      <c r="AC32" s="34"/>
      <c r="AD32" s="8"/>
      <c r="AE32" s="34"/>
      <c r="AF32" s="34"/>
      <c r="AG32" s="34"/>
      <c r="AH32" s="34"/>
      <c r="AI32" s="34"/>
      <c r="AJ32" s="34"/>
    </row>
    <row r="33" spans="2:36" s="13" customFormat="1" ht="12" x14ac:dyDescent="0.2">
      <c r="B33" s="319" t="str">
        <f>D33&amp;".2"</f>
        <v>4.2</v>
      </c>
      <c r="C33" s="193">
        <v>4.2</v>
      </c>
      <c r="D33" s="50">
        <v>4</v>
      </c>
      <c r="E33" s="73">
        <v>1</v>
      </c>
      <c r="F33" s="409" t="s">
        <v>206</v>
      </c>
      <c r="G33" s="573">
        <v>1</v>
      </c>
      <c r="H33" s="409" t="s">
        <v>207</v>
      </c>
      <c r="I33" s="409" t="s">
        <v>208</v>
      </c>
      <c r="J33" s="51">
        <v>25</v>
      </c>
      <c r="K33" s="457">
        <v>2</v>
      </c>
      <c r="L33" s="584">
        <v>1</v>
      </c>
      <c r="M33" s="447" t="s">
        <v>206</v>
      </c>
      <c r="N33" s="581">
        <v>1</v>
      </c>
      <c r="O33" s="447" t="s">
        <v>207</v>
      </c>
      <c r="P33" s="449" t="s">
        <v>208</v>
      </c>
      <c r="Q33" s="446">
        <v>25</v>
      </c>
      <c r="R33" s="417" t="s">
        <v>201</v>
      </c>
      <c r="S33" s="456" t="s">
        <v>205</v>
      </c>
      <c r="T33" s="116"/>
      <c r="U33" s="32"/>
      <c r="V33" s="33"/>
      <c r="W33" s="34"/>
      <c r="X33" s="34"/>
      <c r="Y33" s="34"/>
      <c r="Z33" s="34"/>
      <c r="AA33" s="34"/>
      <c r="AB33" s="34"/>
      <c r="AC33" s="34"/>
      <c r="AD33" s="8"/>
      <c r="AE33" s="34"/>
      <c r="AF33" s="34"/>
      <c r="AG33" s="34"/>
      <c r="AH33" s="34"/>
      <c r="AI33" s="34"/>
      <c r="AJ33" s="34"/>
    </row>
    <row r="34" spans="2:36" s="13" customFormat="1" ht="12" customHeight="1" x14ac:dyDescent="0.2">
      <c r="B34" s="319" t="str">
        <f>D34&amp;".2"</f>
        <v>5.2</v>
      </c>
      <c r="C34" s="193">
        <v>5.2</v>
      </c>
      <c r="D34" s="50">
        <v>5</v>
      </c>
      <c r="E34" s="73">
        <v>2</v>
      </c>
      <c r="F34" s="419" t="s">
        <v>209</v>
      </c>
      <c r="G34" s="574">
        <v>1</v>
      </c>
      <c r="H34" s="419" t="s">
        <v>210</v>
      </c>
      <c r="I34" s="410" t="s">
        <v>211</v>
      </c>
      <c r="J34" s="51">
        <v>25</v>
      </c>
      <c r="K34" s="51">
        <v>5</v>
      </c>
      <c r="L34" s="306">
        <v>2</v>
      </c>
      <c r="M34" s="420" t="s">
        <v>212</v>
      </c>
      <c r="N34" s="582"/>
      <c r="O34" s="420"/>
      <c r="P34" s="420" t="s">
        <v>213</v>
      </c>
      <c r="Q34" s="51">
        <v>25</v>
      </c>
      <c r="R34" s="205" t="s">
        <v>214</v>
      </c>
      <c r="S34" s="116"/>
      <c r="T34" s="116"/>
      <c r="U34" s="8"/>
      <c r="V34" s="8"/>
      <c r="W34" s="8"/>
      <c r="X34" s="8"/>
      <c r="Y34" s="8"/>
      <c r="Z34" s="8"/>
      <c r="AA34" s="8"/>
      <c r="AB34" s="8"/>
      <c r="AC34" s="8"/>
      <c r="AD34" s="8"/>
      <c r="AE34" s="8"/>
      <c r="AF34" s="8"/>
      <c r="AG34" s="8"/>
      <c r="AH34" s="8"/>
      <c r="AI34" s="8"/>
      <c r="AJ34" s="8"/>
    </row>
    <row r="35" spans="2:36" s="14" customFormat="1" ht="12" customHeight="1" x14ac:dyDescent="0.25">
      <c r="B35" s="319" t="str">
        <f>D35&amp;".2"</f>
        <v>6.2</v>
      </c>
      <c r="C35" s="193">
        <v>6.2</v>
      </c>
      <c r="D35" s="215">
        <v>6</v>
      </c>
      <c r="E35" s="73">
        <v>2</v>
      </c>
      <c r="F35" s="409" t="s">
        <v>215</v>
      </c>
      <c r="G35" s="573">
        <v>3</v>
      </c>
      <c r="H35" s="409" t="s">
        <v>216</v>
      </c>
      <c r="I35" s="409" t="s">
        <v>217</v>
      </c>
      <c r="J35" s="51">
        <v>25</v>
      </c>
      <c r="K35" s="471">
        <v>4</v>
      </c>
      <c r="L35" s="585">
        <v>1</v>
      </c>
      <c r="M35" s="447" t="s">
        <v>215</v>
      </c>
      <c r="N35" s="581">
        <v>3</v>
      </c>
      <c r="O35" s="447" t="s">
        <v>216</v>
      </c>
      <c r="P35" s="448" t="s">
        <v>217</v>
      </c>
      <c r="Q35" s="453">
        <v>25</v>
      </c>
      <c r="R35" s="205" t="s">
        <v>218</v>
      </c>
      <c r="S35" s="456" t="s">
        <v>219</v>
      </c>
      <c r="T35" s="116"/>
    </row>
    <row r="36" spans="2:36" s="38" customFormat="1" ht="12" x14ac:dyDescent="0.2">
      <c r="B36" s="319" t="str">
        <f>D36&amp;".1"</f>
        <v>7.1</v>
      </c>
      <c r="C36" s="41">
        <v>7.1</v>
      </c>
      <c r="D36" s="50">
        <v>7</v>
      </c>
      <c r="E36" s="73">
        <v>2</v>
      </c>
      <c r="F36" s="409" t="s">
        <v>220</v>
      </c>
      <c r="G36" s="409"/>
      <c r="H36" s="409"/>
      <c r="I36" s="409"/>
      <c r="J36" s="51">
        <v>25</v>
      </c>
      <c r="K36" s="471">
        <v>10</v>
      </c>
      <c r="L36" s="587">
        <v>3</v>
      </c>
      <c r="M36" s="447" t="s">
        <v>220</v>
      </c>
      <c r="N36" s="455"/>
      <c r="O36" s="455"/>
      <c r="P36" s="474" t="s">
        <v>221</v>
      </c>
      <c r="Q36" s="453">
        <v>25</v>
      </c>
      <c r="R36" s="205"/>
      <c r="S36" s="456" t="s">
        <v>222</v>
      </c>
      <c r="T36" s="116"/>
    </row>
    <row r="37" spans="2:36" s="15" customFormat="1" ht="12" x14ac:dyDescent="0.2">
      <c r="B37" s="319" t="str">
        <f>D37&amp;".1"</f>
        <v>8.1</v>
      </c>
      <c r="C37" s="193">
        <v>8.1</v>
      </c>
      <c r="D37" s="215">
        <v>8</v>
      </c>
      <c r="E37" s="73">
        <v>2</v>
      </c>
      <c r="F37" s="409" t="s">
        <v>223</v>
      </c>
      <c r="G37" s="573">
        <v>2</v>
      </c>
      <c r="H37" s="409" t="s">
        <v>224</v>
      </c>
      <c r="I37" s="409" t="s">
        <v>225</v>
      </c>
      <c r="J37" s="51">
        <v>25</v>
      </c>
      <c r="K37" s="471">
        <v>4</v>
      </c>
      <c r="L37" s="587">
        <v>1</v>
      </c>
      <c r="M37" s="447" t="s">
        <v>223</v>
      </c>
      <c r="N37" s="581">
        <v>2</v>
      </c>
      <c r="O37" s="447" t="s">
        <v>224</v>
      </c>
      <c r="P37" s="447" t="s">
        <v>225</v>
      </c>
      <c r="Q37" s="453">
        <v>25</v>
      </c>
      <c r="R37" s="205" t="s">
        <v>226</v>
      </c>
      <c r="S37" s="456" t="s">
        <v>219</v>
      </c>
      <c r="T37" s="116"/>
    </row>
    <row r="38" spans="2:36" s="13" customFormat="1" ht="12" x14ac:dyDescent="0.2">
      <c r="B38" s="319" t="str">
        <f>D38&amp;".2"</f>
        <v>8.2</v>
      </c>
      <c r="C38" s="193">
        <v>8.1999999999999993</v>
      </c>
      <c r="D38" s="215">
        <v>8</v>
      </c>
      <c r="E38" s="338">
        <v>2</v>
      </c>
      <c r="F38" s="409" t="s">
        <v>220</v>
      </c>
      <c r="G38" s="409"/>
      <c r="H38" s="409"/>
      <c r="I38" s="409"/>
      <c r="J38" s="51">
        <v>25</v>
      </c>
      <c r="K38" s="471">
        <v>6</v>
      </c>
      <c r="L38" s="587">
        <v>2</v>
      </c>
      <c r="M38" s="447" t="s">
        <v>220</v>
      </c>
      <c r="N38" s="455"/>
      <c r="O38" s="455"/>
      <c r="P38" s="455"/>
      <c r="Q38" s="453">
        <v>25</v>
      </c>
      <c r="R38" s="205" t="s">
        <v>227</v>
      </c>
      <c r="S38" s="456" t="s">
        <v>222</v>
      </c>
      <c r="T38" s="116"/>
      <c r="U38" s="8"/>
      <c r="V38" s="8"/>
      <c r="W38" s="8"/>
      <c r="X38" s="8"/>
      <c r="Y38" s="8"/>
      <c r="Z38" s="8"/>
      <c r="AA38" s="8"/>
      <c r="AB38" s="8"/>
      <c r="AC38" s="8"/>
      <c r="AD38" s="8"/>
      <c r="AE38" s="8"/>
      <c r="AF38" s="8"/>
      <c r="AG38" s="8"/>
      <c r="AH38" s="8"/>
      <c r="AI38" s="8"/>
      <c r="AJ38" s="8"/>
    </row>
    <row r="39" spans="2:36" s="13" customFormat="1" ht="12" x14ac:dyDescent="0.2">
      <c r="B39" s="319" t="str">
        <f>D39&amp;".1"</f>
        <v>9.1</v>
      </c>
      <c r="C39" s="193">
        <v>9.1</v>
      </c>
      <c r="D39" s="50">
        <v>9</v>
      </c>
      <c r="E39" s="73">
        <v>3</v>
      </c>
      <c r="F39" s="409" t="s">
        <v>228</v>
      </c>
      <c r="G39" s="573">
        <v>1</v>
      </c>
      <c r="H39" s="409" t="s">
        <v>229</v>
      </c>
      <c r="I39" s="409" t="s">
        <v>230</v>
      </c>
      <c r="J39" s="51">
        <v>25</v>
      </c>
      <c r="K39" s="471">
        <v>7</v>
      </c>
      <c r="L39" s="587">
        <v>2</v>
      </c>
      <c r="M39" s="447" t="s">
        <v>228</v>
      </c>
      <c r="N39" s="581">
        <v>1</v>
      </c>
      <c r="O39" s="447" t="s">
        <v>229</v>
      </c>
      <c r="P39" s="447" t="s">
        <v>230</v>
      </c>
      <c r="Q39" s="453">
        <v>25</v>
      </c>
      <c r="R39" s="205"/>
      <c r="S39" s="456" t="s">
        <v>155</v>
      </c>
      <c r="T39" s="116"/>
      <c r="U39" s="8"/>
      <c r="V39" s="8"/>
      <c r="W39" s="8"/>
      <c r="X39" s="8"/>
      <c r="Y39" s="8"/>
      <c r="Z39" s="8"/>
      <c r="AA39" s="8"/>
      <c r="AB39" s="8"/>
      <c r="AC39" s="8"/>
      <c r="AD39" s="8"/>
      <c r="AE39" s="8"/>
      <c r="AF39" s="8"/>
      <c r="AG39" s="8"/>
      <c r="AH39" s="8"/>
      <c r="AI39" s="8"/>
      <c r="AJ39" s="8"/>
    </row>
    <row r="40" spans="2:36" s="13" customFormat="1" ht="12" x14ac:dyDescent="0.2">
      <c r="B40" s="319" t="str">
        <f>D40&amp;".1"</f>
        <v>10.1</v>
      </c>
      <c r="C40" s="193">
        <v>10.1</v>
      </c>
      <c r="D40" s="215">
        <v>10</v>
      </c>
      <c r="E40" s="338">
        <v>3</v>
      </c>
      <c r="F40" s="409" t="s">
        <v>231</v>
      </c>
      <c r="G40" s="573">
        <v>2</v>
      </c>
      <c r="H40" s="409" t="s">
        <v>232</v>
      </c>
      <c r="I40" s="408" t="s">
        <v>233</v>
      </c>
      <c r="J40" s="51">
        <v>25</v>
      </c>
      <c r="K40" s="336">
        <v>8</v>
      </c>
      <c r="L40" s="559">
        <v>2</v>
      </c>
      <c r="M40" s="409" t="s">
        <v>231</v>
      </c>
      <c r="N40" s="573">
        <v>2</v>
      </c>
      <c r="O40" s="409" t="s">
        <v>232</v>
      </c>
      <c r="P40" s="408" t="s">
        <v>233</v>
      </c>
      <c r="Q40" s="51">
        <v>25</v>
      </c>
      <c r="R40" s="418" t="s">
        <v>234</v>
      </c>
      <c r="S40" s="116"/>
      <c r="T40" s="116"/>
      <c r="U40" s="8"/>
      <c r="V40" s="8"/>
      <c r="W40" s="8"/>
      <c r="X40" s="8"/>
      <c r="Y40" s="8"/>
      <c r="Z40" s="8"/>
      <c r="AA40" s="8"/>
      <c r="AB40" s="8"/>
      <c r="AC40" s="8"/>
      <c r="AD40" s="8"/>
      <c r="AE40" s="8"/>
      <c r="AF40" s="8"/>
      <c r="AG40" s="8"/>
      <c r="AH40" s="8"/>
      <c r="AI40" s="8"/>
      <c r="AJ40" s="8"/>
    </row>
    <row r="41" spans="2:36" s="13" customFormat="1" ht="12" x14ac:dyDescent="0.2">
      <c r="B41" s="319" t="str">
        <f>D41&amp;".1"</f>
        <v>12.1</v>
      </c>
      <c r="C41" s="193">
        <v>12.1</v>
      </c>
      <c r="D41" s="50">
        <v>12</v>
      </c>
      <c r="E41" s="73">
        <v>3</v>
      </c>
      <c r="F41" s="409" t="s">
        <v>235</v>
      </c>
      <c r="G41" s="573">
        <v>1</v>
      </c>
      <c r="H41" s="409" t="s">
        <v>236</v>
      </c>
      <c r="I41" s="409" t="s">
        <v>237</v>
      </c>
      <c r="J41" s="51">
        <v>25</v>
      </c>
      <c r="K41" s="51">
        <v>12</v>
      </c>
      <c r="L41" s="306">
        <v>3</v>
      </c>
      <c r="M41" s="409" t="s">
        <v>235</v>
      </c>
      <c r="N41" s="573">
        <v>1</v>
      </c>
      <c r="O41" s="409" t="s">
        <v>236</v>
      </c>
      <c r="P41" s="409" t="s">
        <v>237</v>
      </c>
      <c r="Q41" s="51">
        <v>25</v>
      </c>
      <c r="R41" s="417" t="s">
        <v>201</v>
      </c>
      <c r="S41" s="116"/>
      <c r="T41" s="116"/>
      <c r="U41" s="8"/>
      <c r="V41" s="8"/>
      <c r="W41" s="8"/>
      <c r="X41" s="8"/>
      <c r="Y41" s="8"/>
      <c r="Z41" s="8"/>
      <c r="AA41" s="8"/>
      <c r="AB41" s="8"/>
      <c r="AC41" s="8"/>
      <c r="AD41" s="8"/>
      <c r="AE41" s="8"/>
      <c r="AF41" s="8"/>
      <c r="AG41" s="8"/>
      <c r="AH41" s="8"/>
      <c r="AI41" s="8"/>
      <c r="AJ41" s="8"/>
    </row>
    <row r="42" spans="2:36" s="13" customFormat="1" ht="12" x14ac:dyDescent="0.2">
      <c r="B42" s="319" t="str">
        <f>D42&amp;".2"</f>
        <v>12.2</v>
      </c>
      <c r="C42" s="193">
        <v>12.2</v>
      </c>
      <c r="D42" s="51">
        <v>12</v>
      </c>
      <c r="E42" s="73">
        <v>3</v>
      </c>
      <c r="F42" s="409" t="s">
        <v>220</v>
      </c>
      <c r="G42" s="409"/>
      <c r="H42" s="409"/>
      <c r="I42" s="409"/>
      <c r="J42" s="51">
        <v>25</v>
      </c>
      <c r="K42" s="51">
        <v>12</v>
      </c>
      <c r="L42" s="73">
        <v>3</v>
      </c>
      <c r="M42" s="409" t="s">
        <v>220</v>
      </c>
      <c r="N42" s="421"/>
      <c r="O42" s="421"/>
      <c r="P42" s="421"/>
      <c r="Q42" s="51">
        <v>25</v>
      </c>
      <c r="R42" s="205"/>
      <c r="S42" s="116"/>
      <c r="T42" s="116"/>
      <c r="U42" s="8"/>
      <c r="V42" s="8"/>
      <c r="W42" s="8"/>
      <c r="X42" s="8"/>
      <c r="Y42" s="8"/>
      <c r="Z42" s="8"/>
      <c r="AA42" s="8"/>
      <c r="AB42" s="8"/>
      <c r="AC42" s="8"/>
      <c r="AD42" s="8"/>
      <c r="AE42" s="8"/>
      <c r="AF42" s="8"/>
      <c r="AG42" s="8"/>
      <c r="AH42" s="8"/>
      <c r="AI42" s="8"/>
      <c r="AJ42" s="8"/>
    </row>
    <row r="43" spans="2:36" s="13" customFormat="1" ht="12" x14ac:dyDescent="0.2">
      <c r="B43" s="319" t="str">
        <f>D43&amp;".1"</f>
        <v>13.1</v>
      </c>
      <c r="C43" s="193">
        <v>13.1</v>
      </c>
      <c r="D43" s="51">
        <v>13</v>
      </c>
      <c r="E43" s="73">
        <v>4</v>
      </c>
      <c r="F43" s="409" t="s">
        <v>238</v>
      </c>
      <c r="G43" s="573">
        <v>3</v>
      </c>
      <c r="H43" s="409" t="s">
        <v>239</v>
      </c>
      <c r="I43" s="408" t="s">
        <v>240</v>
      </c>
      <c r="J43" s="596">
        <v>25</v>
      </c>
      <c r="K43" s="51">
        <v>13</v>
      </c>
      <c r="L43" s="73">
        <v>4</v>
      </c>
      <c r="M43" s="409" t="s">
        <v>238</v>
      </c>
      <c r="N43" s="573">
        <v>3</v>
      </c>
      <c r="O43" s="409" t="s">
        <v>239</v>
      </c>
      <c r="P43" s="408" t="s">
        <v>240</v>
      </c>
      <c r="Q43" s="51">
        <v>25</v>
      </c>
      <c r="R43" s="206"/>
      <c r="S43" s="124"/>
      <c r="T43" s="116"/>
      <c r="U43" s="8"/>
      <c r="V43" s="8"/>
      <c r="W43" s="8"/>
      <c r="X43" s="8"/>
      <c r="Y43" s="8"/>
      <c r="Z43" s="8"/>
      <c r="AA43" s="8"/>
      <c r="AB43" s="8"/>
      <c r="AC43" s="8"/>
      <c r="AD43" s="8"/>
      <c r="AE43" s="8"/>
      <c r="AF43" s="8"/>
      <c r="AG43" s="8"/>
      <c r="AH43" s="8"/>
      <c r="AI43" s="8"/>
      <c r="AJ43" s="8"/>
    </row>
    <row r="44" spans="2:36" s="13" customFormat="1" ht="12" x14ac:dyDescent="0.2">
      <c r="B44" s="319" t="str">
        <f>D44&amp;".2"</f>
        <v>13.2</v>
      </c>
      <c r="C44" s="193">
        <v>13.2</v>
      </c>
      <c r="D44" s="50">
        <v>13</v>
      </c>
      <c r="E44" s="73">
        <v>4</v>
      </c>
      <c r="F44" s="409" t="s">
        <v>241</v>
      </c>
      <c r="G44" s="573">
        <v>2</v>
      </c>
      <c r="H44" s="409" t="s">
        <v>242</v>
      </c>
      <c r="I44" s="408" t="s">
        <v>243</v>
      </c>
      <c r="J44" s="51">
        <v>25</v>
      </c>
      <c r="K44" s="51">
        <v>13</v>
      </c>
      <c r="L44" s="306">
        <v>4</v>
      </c>
      <c r="M44" s="409" t="s">
        <v>241</v>
      </c>
      <c r="N44" s="573">
        <v>2</v>
      </c>
      <c r="O44" s="409" t="s">
        <v>242</v>
      </c>
      <c r="P44" s="408" t="s">
        <v>243</v>
      </c>
      <c r="Q44" s="51">
        <v>25</v>
      </c>
      <c r="R44" s="417" t="s">
        <v>201</v>
      </c>
      <c r="S44" s="116"/>
      <c r="T44" s="116"/>
      <c r="U44" s="8"/>
      <c r="V44" s="8"/>
      <c r="W44" s="8"/>
      <c r="X44" s="8"/>
      <c r="Y44" s="8"/>
      <c r="Z44" s="8"/>
      <c r="AA44" s="8"/>
      <c r="AB44" s="8"/>
      <c r="AC44" s="8"/>
      <c r="AD44" s="8"/>
      <c r="AE44" s="8"/>
      <c r="AF44" s="8"/>
      <c r="AG44" s="8"/>
      <c r="AH44" s="8"/>
      <c r="AI44" s="8"/>
      <c r="AJ44" s="8"/>
    </row>
    <row r="45" spans="2:36" s="13" customFormat="1" ht="12" x14ac:dyDescent="0.2">
      <c r="B45" s="319" t="str">
        <f>D45&amp;".2"</f>
        <v>14.2</v>
      </c>
      <c r="C45" s="193">
        <v>14.2</v>
      </c>
      <c r="D45" s="595">
        <v>14</v>
      </c>
      <c r="E45" s="220">
        <v>4</v>
      </c>
      <c r="F45" s="409" t="s">
        <v>220</v>
      </c>
      <c r="G45" s="575"/>
      <c r="H45" s="575"/>
      <c r="I45" s="409"/>
      <c r="J45" s="51">
        <v>25</v>
      </c>
      <c r="K45" s="51">
        <v>14</v>
      </c>
      <c r="L45" s="306">
        <v>4</v>
      </c>
      <c r="M45" s="409" t="s">
        <v>220</v>
      </c>
      <c r="N45" s="583"/>
      <c r="O45" s="583"/>
      <c r="P45" s="421"/>
      <c r="Q45" s="51">
        <v>25</v>
      </c>
      <c r="R45" s="47"/>
      <c r="S45" s="116"/>
      <c r="T45" s="116"/>
      <c r="U45" s="8"/>
      <c r="V45" s="8"/>
      <c r="W45" s="8"/>
      <c r="X45" s="8"/>
      <c r="Y45" s="8"/>
      <c r="Z45" s="8"/>
      <c r="AA45" s="8"/>
      <c r="AB45" s="8"/>
      <c r="AC45" s="8"/>
      <c r="AD45" s="8"/>
      <c r="AE45" s="8"/>
      <c r="AF45" s="8"/>
      <c r="AG45" s="8"/>
      <c r="AH45" s="8"/>
      <c r="AI45" s="8"/>
      <c r="AJ45" s="8"/>
    </row>
    <row r="46" spans="2:36" s="13" customFormat="1" ht="12" x14ac:dyDescent="0.2">
      <c r="B46" s="32"/>
      <c r="C46" s="413">
        <v>16</v>
      </c>
      <c r="D46" s="414"/>
      <c r="E46" s="413"/>
      <c r="F46" s="415"/>
      <c r="G46" s="414"/>
      <c r="H46" s="413"/>
      <c r="I46" s="415"/>
      <c r="J46" s="414"/>
      <c r="K46" s="423"/>
      <c r="L46" s="416"/>
      <c r="M46" s="416" t="s">
        <v>212</v>
      </c>
      <c r="N46" s="504" t="s">
        <v>244</v>
      </c>
      <c r="O46" s="630" t="s">
        <v>245</v>
      </c>
      <c r="P46" s="416"/>
      <c r="Q46" s="416"/>
      <c r="R46" s="32"/>
      <c r="S46" s="193"/>
      <c r="T46" s="33"/>
      <c r="U46" s="32"/>
      <c r="V46" s="33"/>
      <c r="W46" s="34"/>
      <c r="X46" s="34"/>
      <c r="Y46" s="34"/>
      <c r="Z46" s="34"/>
      <c r="AA46" s="34"/>
      <c r="AB46" s="34"/>
      <c r="AC46" s="34"/>
      <c r="AD46" s="8"/>
      <c r="AE46" s="34"/>
      <c r="AF46" s="34"/>
      <c r="AG46" s="34"/>
      <c r="AH46" s="34"/>
      <c r="AI46" s="34"/>
      <c r="AJ46" s="34"/>
    </row>
    <row r="47" spans="2:36" s="13" customFormat="1" ht="12" x14ac:dyDescent="0.2">
      <c r="B47" s="32"/>
      <c r="C47" s="8"/>
      <c r="D47" s="32"/>
      <c r="E47" s="193"/>
      <c r="F47" s="33"/>
      <c r="G47" s="32"/>
      <c r="H47" s="193"/>
      <c r="I47" s="33"/>
      <c r="J47" s="32"/>
      <c r="K47" s="51">
        <v>5</v>
      </c>
      <c r="L47" s="306">
        <v>2</v>
      </c>
      <c r="M47" s="422" t="s">
        <v>246</v>
      </c>
      <c r="N47" s="493">
        <v>3</v>
      </c>
      <c r="O47" s="422" t="s">
        <v>247</v>
      </c>
      <c r="P47" s="422" t="s">
        <v>248</v>
      </c>
      <c r="Q47" s="437">
        <v>25</v>
      </c>
      <c r="R47" s="32"/>
      <c r="S47" s="193"/>
      <c r="T47" s="33"/>
      <c r="U47" s="32"/>
      <c r="V47" s="33"/>
      <c r="W47" s="34"/>
      <c r="X47" s="34"/>
      <c r="Y47" s="34"/>
      <c r="Z47" s="34"/>
      <c r="AA47" s="34"/>
      <c r="AB47" s="34"/>
      <c r="AC47" s="34"/>
      <c r="AD47" s="8"/>
      <c r="AE47" s="34"/>
      <c r="AF47" s="34"/>
      <c r="AG47" s="34"/>
      <c r="AH47" s="34"/>
      <c r="AI47" s="34"/>
      <c r="AJ47" s="34"/>
    </row>
    <row r="48" spans="2:36" s="13" customFormat="1" ht="12" x14ac:dyDescent="0.2">
      <c r="B48" s="32"/>
      <c r="C48" s="8"/>
      <c r="D48" s="32"/>
      <c r="E48" s="193"/>
      <c r="F48" s="33"/>
      <c r="G48" s="32"/>
      <c r="H48" s="193"/>
      <c r="I48" s="33"/>
      <c r="J48" s="32"/>
      <c r="K48" s="51">
        <v>5</v>
      </c>
      <c r="L48" s="306">
        <v>2</v>
      </c>
      <c r="M48" s="422" t="s">
        <v>249</v>
      </c>
      <c r="N48" s="493">
        <v>3</v>
      </c>
      <c r="O48" s="422" t="s">
        <v>250</v>
      </c>
      <c r="P48" s="422" t="s">
        <v>251</v>
      </c>
      <c r="Q48" s="437">
        <v>25</v>
      </c>
      <c r="R48" s="32"/>
      <c r="S48" s="193"/>
      <c r="T48" s="33"/>
      <c r="U48" s="32"/>
      <c r="V48" s="33"/>
      <c r="W48" s="34"/>
      <c r="X48" s="34"/>
      <c r="Y48" s="34"/>
      <c r="Z48" s="34"/>
      <c r="AA48" s="34"/>
      <c r="AB48" s="34"/>
      <c r="AC48" s="34"/>
      <c r="AD48" s="8"/>
      <c r="AE48" s="34"/>
      <c r="AF48" s="34"/>
      <c r="AG48" s="34"/>
      <c r="AH48" s="34"/>
      <c r="AI48" s="34"/>
      <c r="AJ48" s="34"/>
    </row>
    <row r="49" spans="1:36" s="13" customFormat="1" ht="12" x14ac:dyDescent="0.2">
      <c r="A49" s="445" t="s">
        <v>252</v>
      </c>
      <c r="B49" s="558"/>
      <c r="C49" s="312" t="s">
        <v>95</v>
      </c>
      <c r="D49" s="315" t="s">
        <v>96</v>
      </c>
      <c r="E49" s="312" t="s">
        <v>97</v>
      </c>
      <c r="F49" s="311" t="s">
        <v>98</v>
      </c>
      <c r="G49" s="309" t="s">
        <v>99</v>
      </c>
      <c r="H49" s="506" t="s">
        <v>100</v>
      </c>
      <c r="I49" s="314" t="s">
        <v>101</v>
      </c>
      <c r="J49" s="315" t="s">
        <v>102</v>
      </c>
      <c r="K49" s="315" t="s">
        <v>103</v>
      </c>
      <c r="L49" s="312" t="s">
        <v>104</v>
      </c>
      <c r="M49" s="311" t="s">
        <v>105</v>
      </c>
      <c r="N49" s="309" t="s">
        <v>106</v>
      </c>
      <c r="O49" s="506" t="s">
        <v>107</v>
      </c>
      <c r="P49" s="314" t="s">
        <v>108</v>
      </c>
      <c r="Q49" s="310" t="s">
        <v>109</v>
      </c>
      <c r="R49" s="141" t="s">
        <v>110</v>
      </c>
      <c r="S49" s="142" t="s">
        <v>197</v>
      </c>
      <c r="T49" s="142" t="s">
        <v>112</v>
      </c>
      <c r="U49" s="8"/>
      <c r="V49" s="8"/>
      <c r="W49" s="8"/>
      <c r="X49" s="8"/>
      <c r="Y49" s="8"/>
      <c r="Z49" s="8"/>
      <c r="AA49" s="8"/>
      <c r="AB49" s="8"/>
      <c r="AC49" s="8"/>
      <c r="AD49" s="8"/>
      <c r="AE49" s="8"/>
      <c r="AF49" s="8"/>
      <c r="AG49" s="8"/>
      <c r="AH49" s="8"/>
      <c r="AI49" s="8"/>
      <c r="AJ49" s="8"/>
    </row>
    <row r="50" spans="1:36" s="13" customFormat="1" ht="12" x14ac:dyDescent="0.2">
      <c r="A50" s="8"/>
      <c r="B50" s="32"/>
      <c r="C50" s="441">
        <v>3.2</v>
      </c>
      <c r="D50" s="50">
        <v>3</v>
      </c>
      <c r="E50" s="73">
        <v>1</v>
      </c>
      <c r="F50" s="424" t="s">
        <v>253</v>
      </c>
      <c r="G50" s="425">
        <v>4</v>
      </c>
      <c r="H50" s="424" t="s">
        <v>254</v>
      </c>
      <c r="I50" s="424" t="s">
        <v>255</v>
      </c>
      <c r="J50" s="29">
        <v>25</v>
      </c>
      <c r="K50" s="51">
        <v>3</v>
      </c>
      <c r="L50" s="306">
        <v>1</v>
      </c>
      <c r="M50" s="424" t="s">
        <v>253</v>
      </c>
      <c r="N50" s="425">
        <v>4</v>
      </c>
      <c r="O50" s="424" t="s">
        <v>254</v>
      </c>
      <c r="P50" s="424" t="s">
        <v>255</v>
      </c>
      <c r="Q50" s="51">
        <v>25</v>
      </c>
      <c r="R50" s="301" t="s">
        <v>201</v>
      </c>
      <c r="S50" s="116"/>
      <c r="T50" s="116"/>
      <c r="U50" s="32"/>
      <c r="V50" s="33"/>
      <c r="W50" s="34"/>
      <c r="X50" s="34"/>
      <c r="Y50" s="34"/>
      <c r="Z50" s="34"/>
      <c r="AA50" s="34"/>
      <c r="AB50" s="34"/>
      <c r="AC50" s="34"/>
      <c r="AD50" s="8"/>
      <c r="AE50" s="34"/>
      <c r="AF50" s="34"/>
      <c r="AG50" s="34"/>
      <c r="AH50" s="34"/>
      <c r="AI50" s="34"/>
      <c r="AJ50" s="34"/>
    </row>
    <row r="51" spans="1:36" s="13" customFormat="1" ht="12" x14ac:dyDescent="0.2">
      <c r="A51" s="8"/>
      <c r="B51" s="32"/>
      <c r="C51" s="442">
        <v>4.0999999999999996</v>
      </c>
      <c r="D51" s="50">
        <v>4</v>
      </c>
      <c r="E51" s="73">
        <v>1</v>
      </c>
      <c r="F51" s="424" t="s">
        <v>256</v>
      </c>
      <c r="G51" s="425">
        <v>1</v>
      </c>
      <c r="H51" s="424" t="s">
        <v>257</v>
      </c>
      <c r="I51" s="424" t="s">
        <v>258</v>
      </c>
      <c r="J51" s="29">
        <v>25</v>
      </c>
      <c r="K51" s="457">
        <v>2</v>
      </c>
      <c r="L51" s="584">
        <v>1</v>
      </c>
      <c r="M51" s="450" t="s">
        <v>256</v>
      </c>
      <c r="N51" s="451">
        <v>1</v>
      </c>
      <c r="O51" s="450" t="s">
        <v>257</v>
      </c>
      <c r="P51" s="450" t="s">
        <v>258</v>
      </c>
      <c r="Q51" s="446">
        <v>25</v>
      </c>
      <c r="R51" s="115"/>
      <c r="S51" s="456" t="s">
        <v>205</v>
      </c>
      <c r="T51" s="116"/>
      <c r="U51" s="32"/>
      <c r="V51" s="33"/>
      <c r="W51" s="34"/>
      <c r="X51" s="34"/>
      <c r="Y51" s="34"/>
      <c r="Z51" s="34"/>
      <c r="AA51" s="34"/>
      <c r="AB51" s="34"/>
      <c r="AC51" s="34"/>
      <c r="AD51" s="8"/>
      <c r="AE51" s="34"/>
      <c r="AF51" s="34"/>
      <c r="AG51" s="34"/>
      <c r="AH51" s="34"/>
      <c r="AI51" s="34"/>
      <c r="AJ51" s="34"/>
    </row>
    <row r="52" spans="1:36" s="13" customFormat="1" ht="12" x14ac:dyDescent="0.2">
      <c r="A52" s="8"/>
      <c r="B52" s="32"/>
      <c r="C52" s="442">
        <v>4.2</v>
      </c>
      <c r="D52" s="50">
        <v>4</v>
      </c>
      <c r="E52" s="73">
        <v>1</v>
      </c>
      <c r="F52" s="424" t="s">
        <v>259</v>
      </c>
      <c r="G52" s="425">
        <v>1</v>
      </c>
      <c r="H52" s="424" t="s">
        <v>260</v>
      </c>
      <c r="I52" s="424" t="s">
        <v>261</v>
      </c>
      <c r="J52" s="29">
        <v>25</v>
      </c>
      <c r="K52" s="457">
        <v>2</v>
      </c>
      <c r="L52" s="584">
        <v>1</v>
      </c>
      <c r="M52" s="450" t="s">
        <v>259</v>
      </c>
      <c r="N52" s="451">
        <v>1</v>
      </c>
      <c r="O52" s="450" t="s">
        <v>260</v>
      </c>
      <c r="P52" s="450" t="s">
        <v>261</v>
      </c>
      <c r="Q52" s="446">
        <v>25</v>
      </c>
      <c r="R52" s="301" t="s">
        <v>201</v>
      </c>
      <c r="S52" s="456" t="s">
        <v>205</v>
      </c>
      <c r="T52" s="116"/>
      <c r="U52" s="32"/>
      <c r="V52" s="33"/>
      <c r="W52" s="34"/>
      <c r="X52" s="34"/>
      <c r="Y52" s="34"/>
      <c r="Z52" s="34"/>
      <c r="AA52" s="34"/>
      <c r="AB52" s="34"/>
      <c r="AC52" s="34"/>
      <c r="AD52" s="8"/>
      <c r="AE52" s="34"/>
      <c r="AF52" s="34"/>
      <c r="AG52" s="34"/>
      <c r="AH52" s="34"/>
      <c r="AI52" s="34"/>
      <c r="AJ52" s="34"/>
    </row>
    <row r="53" spans="1:36" s="13" customFormat="1" ht="12" customHeight="1" x14ac:dyDescent="0.2">
      <c r="A53" s="8"/>
      <c r="B53" s="32"/>
      <c r="C53" s="442">
        <v>5.2</v>
      </c>
      <c r="D53" s="50">
        <v>5</v>
      </c>
      <c r="E53" s="73">
        <v>2</v>
      </c>
      <c r="F53" s="424" t="s">
        <v>262</v>
      </c>
      <c r="G53" s="425">
        <v>2</v>
      </c>
      <c r="H53" s="424" t="s">
        <v>263</v>
      </c>
      <c r="I53" s="424" t="s">
        <v>264</v>
      </c>
      <c r="J53" s="29">
        <v>25</v>
      </c>
      <c r="K53" s="51">
        <v>5</v>
      </c>
      <c r="L53" s="306">
        <v>2</v>
      </c>
      <c r="M53" s="424" t="s">
        <v>262</v>
      </c>
      <c r="N53" s="425">
        <v>2</v>
      </c>
      <c r="O53" s="424" t="s">
        <v>263</v>
      </c>
      <c r="P53" s="424" t="s">
        <v>264</v>
      </c>
      <c r="Q53" s="51">
        <v>25</v>
      </c>
      <c r="R53" s="120" t="s">
        <v>214</v>
      </c>
      <c r="S53" s="116"/>
      <c r="T53" s="116"/>
      <c r="U53" s="8"/>
      <c r="V53" s="8"/>
      <c r="W53" s="8"/>
      <c r="X53" s="8"/>
      <c r="Y53" s="8"/>
      <c r="Z53" s="8"/>
      <c r="AA53" s="8"/>
      <c r="AB53" s="8"/>
      <c r="AC53" s="8"/>
      <c r="AD53" s="8"/>
      <c r="AE53" s="8"/>
      <c r="AF53" s="8"/>
      <c r="AG53" s="8"/>
      <c r="AH53" s="8"/>
      <c r="AI53" s="8"/>
      <c r="AJ53" s="8"/>
    </row>
    <row r="54" spans="1:36" s="14" customFormat="1" ht="12" customHeight="1" x14ac:dyDescent="0.25">
      <c r="B54" s="32"/>
      <c r="C54" s="442">
        <v>6.2</v>
      </c>
      <c r="D54" s="50">
        <v>6</v>
      </c>
      <c r="E54" s="73">
        <v>2</v>
      </c>
      <c r="F54" s="424" t="s">
        <v>265</v>
      </c>
      <c r="G54" s="425">
        <v>2</v>
      </c>
      <c r="H54" s="424" t="s">
        <v>266</v>
      </c>
      <c r="I54" s="424" t="s">
        <v>267</v>
      </c>
      <c r="J54" s="29">
        <v>25</v>
      </c>
      <c r="K54" s="471">
        <v>4</v>
      </c>
      <c r="L54" s="585">
        <v>1</v>
      </c>
      <c r="M54" s="450" t="s">
        <v>265</v>
      </c>
      <c r="N54" s="451">
        <v>2</v>
      </c>
      <c r="O54" s="450" t="s">
        <v>266</v>
      </c>
      <c r="P54" s="450" t="s">
        <v>267</v>
      </c>
      <c r="Q54" s="453">
        <v>25</v>
      </c>
      <c r="R54" s="120" t="s">
        <v>218</v>
      </c>
      <c r="S54" s="456" t="s">
        <v>219</v>
      </c>
      <c r="T54" s="116"/>
    </row>
    <row r="55" spans="1:36" s="38" customFormat="1" ht="12" x14ac:dyDescent="0.2">
      <c r="B55" s="32"/>
      <c r="C55" s="306">
        <v>7.1</v>
      </c>
      <c r="D55" s="50">
        <v>7</v>
      </c>
      <c r="E55" s="73">
        <v>2</v>
      </c>
      <c r="F55" s="427" t="s">
        <v>268</v>
      </c>
      <c r="G55" s="210">
        <v>1</v>
      </c>
      <c r="H55" s="427" t="s">
        <v>269</v>
      </c>
      <c r="I55" s="427" t="s">
        <v>270</v>
      </c>
      <c r="J55" s="29">
        <v>25</v>
      </c>
      <c r="K55" s="471">
        <v>13</v>
      </c>
      <c r="L55" s="587">
        <v>4</v>
      </c>
      <c r="M55" s="472" t="s">
        <v>271</v>
      </c>
      <c r="N55" s="473">
        <v>1</v>
      </c>
      <c r="O55" s="472" t="s">
        <v>272</v>
      </c>
      <c r="P55" s="472" t="s">
        <v>273</v>
      </c>
      <c r="Q55" s="453">
        <v>25</v>
      </c>
      <c r="R55" s="438" t="s">
        <v>274</v>
      </c>
      <c r="S55" s="456" t="s">
        <v>275</v>
      </c>
      <c r="T55" s="439" t="s">
        <v>276</v>
      </c>
    </row>
    <row r="56" spans="1:36" s="15" customFormat="1" ht="12" x14ac:dyDescent="0.2">
      <c r="B56" s="32"/>
      <c r="C56" s="442">
        <v>8.1</v>
      </c>
      <c r="D56" s="215">
        <v>8</v>
      </c>
      <c r="E56" s="338">
        <v>2</v>
      </c>
      <c r="F56" s="424" t="s">
        <v>220</v>
      </c>
      <c r="G56" s="412"/>
      <c r="H56" s="411"/>
      <c r="I56" s="411"/>
      <c r="J56" s="29">
        <v>25</v>
      </c>
      <c r="K56" s="336">
        <v>10</v>
      </c>
      <c r="L56" s="559">
        <v>3</v>
      </c>
      <c r="M56" s="424" t="s">
        <v>220</v>
      </c>
      <c r="N56" s="412"/>
      <c r="O56" s="411"/>
      <c r="P56" s="411"/>
      <c r="Q56" s="51">
        <v>25</v>
      </c>
      <c r="R56" s="120" t="s">
        <v>226</v>
      </c>
      <c r="S56" s="116"/>
      <c r="T56" s="116"/>
    </row>
    <row r="57" spans="1:36" s="13" customFormat="1" ht="12" x14ac:dyDescent="0.2">
      <c r="A57" s="8"/>
      <c r="B57" s="32"/>
      <c r="C57" s="442">
        <v>8.1999999999999993</v>
      </c>
      <c r="D57" s="50">
        <v>8</v>
      </c>
      <c r="E57" s="73">
        <v>2</v>
      </c>
      <c r="F57" s="424" t="s">
        <v>220</v>
      </c>
      <c r="G57" s="411"/>
      <c r="H57" s="411"/>
      <c r="I57" s="411"/>
      <c r="J57" s="29">
        <v>25</v>
      </c>
      <c r="K57" s="588">
        <v>6</v>
      </c>
      <c r="L57" s="585">
        <v>2</v>
      </c>
      <c r="M57" s="450" t="s">
        <v>220</v>
      </c>
      <c r="N57" s="454"/>
      <c r="O57" s="454"/>
      <c r="P57" s="454"/>
      <c r="Q57" s="453">
        <v>25</v>
      </c>
      <c r="R57" s="120" t="s">
        <v>277</v>
      </c>
      <c r="S57" s="456" t="s">
        <v>222</v>
      </c>
      <c r="T57" s="116"/>
      <c r="U57" s="8"/>
      <c r="V57" s="8"/>
      <c r="W57" s="8"/>
      <c r="X57" s="8"/>
      <c r="Y57" s="8"/>
      <c r="Z57" s="8"/>
      <c r="AA57" s="8"/>
      <c r="AB57" s="8"/>
      <c r="AC57" s="8"/>
      <c r="AD57" s="8"/>
      <c r="AE57" s="8"/>
      <c r="AF57" s="8"/>
      <c r="AG57" s="8"/>
      <c r="AH57" s="8"/>
      <c r="AI57" s="8"/>
      <c r="AJ57" s="8"/>
    </row>
    <row r="58" spans="1:36" s="13" customFormat="1" ht="12" x14ac:dyDescent="0.2">
      <c r="A58" s="8"/>
      <c r="B58" s="32"/>
      <c r="C58" s="442">
        <v>9.1</v>
      </c>
      <c r="D58" s="50">
        <v>9</v>
      </c>
      <c r="E58" s="73">
        <v>3</v>
      </c>
      <c r="F58" s="424" t="s">
        <v>278</v>
      </c>
      <c r="G58" s="425">
        <v>1</v>
      </c>
      <c r="H58" s="424" t="s">
        <v>279</v>
      </c>
      <c r="I58" s="424" t="s">
        <v>280</v>
      </c>
      <c r="J58" s="29">
        <v>25</v>
      </c>
      <c r="K58" s="471">
        <v>7</v>
      </c>
      <c r="L58" s="587">
        <v>2</v>
      </c>
      <c r="M58" s="450" t="s">
        <v>278</v>
      </c>
      <c r="N58" s="451">
        <v>1</v>
      </c>
      <c r="O58" s="450" t="s">
        <v>279</v>
      </c>
      <c r="P58" s="450" t="s">
        <v>280</v>
      </c>
      <c r="Q58" s="453">
        <v>25</v>
      </c>
      <c r="R58" s="438" t="s">
        <v>281</v>
      </c>
      <c r="S58" s="456" t="s">
        <v>155</v>
      </c>
      <c r="T58" s="438" t="s">
        <v>282</v>
      </c>
      <c r="U58" s="8"/>
      <c r="V58" s="8"/>
      <c r="W58" s="8"/>
      <c r="X58" s="8"/>
      <c r="Y58" s="8"/>
      <c r="Z58" s="8"/>
      <c r="AA58" s="8"/>
      <c r="AB58" s="8"/>
      <c r="AC58" s="8"/>
      <c r="AD58" s="8"/>
      <c r="AE58" s="8"/>
      <c r="AF58" s="8"/>
      <c r="AG58" s="8"/>
      <c r="AH58" s="8"/>
      <c r="AI58" s="8"/>
      <c r="AJ58" s="8"/>
    </row>
    <row r="59" spans="1:36" s="13" customFormat="1" ht="12" x14ac:dyDescent="0.2">
      <c r="A59" s="8"/>
      <c r="B59" s="32"/>
      <c r="C59" s="442">
        <v>10.1</v>
      </c>
      <c r="D59" s="215">
        <v>10</v>
      </c>
      <c r="E59" s="338">
        <v>3</v>
      </c>
      <c r="F59" s="424" t="s">
        <v>283</v>
      </c>
      <c r="G59" s="425">
        <v>2</v>
      </c>
      <c r="H59" s="424" t="s">
        <v>284</v>
      </c>
      <c r="I59" s="424" t="s">
        <v>285</v>
      </c>
      <c r="J59" s="29">
        <v>25</v>
      </c>
      <c r="K59" s="336">
        <v>8</v>
      </c>
      <c r="L59" s="559">
        <v>2</v>
      </c>
      <c r="M59" s="424" t="s">
        <v>283</v>
      </c>
      <c r="N59" s="425">
        <v>2</v>
      </c>
      <c r="O59" s="424" t="s">
        <v>284</v>
      </c>
      <c r="P59" s="424" t="s">
        <v>285</v>
      </c>
      <c r="Q59" s="51">
        <v>25</v>
      </c>
      <c r="R59" s="124" t="s">
        <v>234</v>
      </c>
      <c r="S59" s="116"/>
      <c r="T59" s="116"/>
      <c r="U59" s="8"/>
      <c r="V59" s="8"/>
      <c r="W59" s="8"/>
      <c r="X59" s="8"/>
      <c r="Y59" s="8"/>
      <c r="Z59" s="8"/>
      <c r="AA59" s="8"/>
      <c r="AB59" s="8"/>
      <c r="AC59" s="8"/>
      <c r="AD59" s="8"/>
      <c r="AE59" s="8"/>
      <c r="AF59" s="8"/>
      <c r="AG59" s="8"/>
      <c r="AH59" s="8"/>
      <c r="AI59" s="8"/>
      <c r="AJ59" s="8"/>
    </row>
    <row r="60" spans="1:36" s="13" customFormat="1" ht="12" x14ac:dyDescent="0.2">
      <c r="A60" s="8"/>
      <c r="B60" s="32"/>
      <c r="C60" s="442">
        <v>12.1</v>
      </c>
      <c r="D60" s="50">
        <v>12</v>
      </c>
      <c r="E60" s="73">
        <v>3</v>
      </c>
      <c r="F60" s="427" t="s">
        <v>286</v>
      </c>
      <c r="G60" s="210">
        <v>3</v>
      </c>
      <c r="H60" s="427" t="s">
        <v>287</v>
      </c>
      <c r="I60" s="427" t="s">
        <v>288</v>
      </c>
      <c r="J60" s="29">
        <v>25</v>
      </c>
      <c r="K60" s="471">
        <v>12</v>
      </c>
      <c r="L60" s="587">
        <v>3</v>
      </c>
      <c r="M60" s="472" t="s">
        <v>289</v>
      </c>
      <c r="N60" s="473">
        <v>1</v>
      </c>
      <c r="O60" s="472" t="s">
        <v>290</v>
      </c>
      <c r="P60" s="472" t="s">
        <v>291</v>
      </c>
      <c r="Q60" s="453">
        <v>25</v>
      </c>
      <c r="R60" s="438" t="s">
        <v>292</v>
      </c>
      <c r="S60" s="456" t="s">
        <v>293</v>
      </c>
      <c r="T60" s="439" t="s">
        <v>294</v>
      </c>
      <c r="U60" s="8"/>
      <c r="V60" s="8"/>
      <c r="W60" s="8"/>
      <c r="X60" s="8"/>
      <c r="Y60" s="8"/>
      <c r="Z60" s="8"/>
      <c r="AA60" s="8"/>
      <c r="AB60" s="8"/>
      <c r="AC60" s="8"/>
      <c r="AD60" s="8"/>
      <c r="AE60" s="8"/>
      <c r="AF60" s="8"/>
      <c r="AG60" s="8"/>
      <c r="AH60" s="8"/>
      <c r="AI60" s="8"/>
      <c r="AJ60" s="8"/>
    </row>
    <row r="61" spans="1:36" s="13" customFormat="1" ht="12" x14ac:dyDescent="0.2">
      <c r="A61" s="8"/>
      <c r="B61" s="32"/>
      <c r="C61" s="442">
        <v>12.2</v>
      </c>
      <c r="D61" s="51">
        <v>12</v>
      </c>
      <c r="E61" s="73">
        <v>3</v>
      </c>
      <c r="F61" s="424" t="s">
        <v>220</v>
      </c>
      <c r="G61" s="425"/>
      <c r="H61" s="424"/>
      <c r="I61" s="424"/>
      <c r="J61" s="29">
        <v>25</v>
      </c>
      <c r="K61" s="336">
        <v>12</v>
      </c>
      <c r="L61" s="338">
        <v>3</v>
      </c>
      <c r="M61" s="424" t="s">
        <v>220</v>
      </c>
      <c r="N61" s="426"/>
      <c r="O61" s="426"/>
      <c r="P61" s="426"/>
      <c r="Q61" s="51">
        <v>25</v>
      </c>
      <c r="R61" s="440" t="s">
        <v>295</v>
      </c>
      <c r="S61" s="116"/>
      <c r="T61" s="439" t="s">
        <v>296</v>
      </c>
      <c r="U61" s="8"/>
      <c r="V61" s="8"/>
      <c r="W61" s="8"/>
      <c r="X61" s="8"/>
      <c r="Y61" s="8"/>
      <c r="Z61" s="8"/>
      <c r="AA61" s="8"/>
      <c r="AB61" s="8"/>
      <c r="AC61" s="8"/>
      <c r="AD61" s="8"/>
      <c r="AE61" s="8"/>
      <c r="AF61" s="8"/>
      <c r="AG61" s="8"/>
      <c r="AH61" s="8"/>
      <c r="AI61" s="8"/>
      <c r="AJ61" s="8"/>
    </row>
    <row r="62" spans="1:36" s="13" customFormat="1" ht="12" x14ac:dyDescent="0.2">
      <c r="A62" s="8"/>
      <c r="B62" s="32"/>
      <c r="C62" s="442">
        <v>13.1</v>
      </c>
      <c r="D62" s="51">
        <v>13</v>
      </c>
      <c r="E62" s="73">
        <v>4</v>
      </c>
      <c r="F62" s="424" t="s">
        <v>297</v>
      </c>
      <c r="G62" s="425">
        <v>1</v>
      </c>
      <c r="H62" s="424" t="s">
        <v>298</v>
      </c>
      <c r="I62" s="424" t="s">
        <v>299</v>
      </c>
      <c r="J62" s="560">
        <v>25</v>
      </c>
      <c r="K62" s="51">
        <v>13</v>
      </c>
      <c r="L62" s="73">
        <v>4</v>
      </c>
      <c r="M62" s="424" t="s">
        <v>297</v>
      </c>
      <c r="N62" s="425">
        <v>1</v>
      </c>
      <c r="O62" s="424" t="s">
        <v>298</v>
      </c>
      <c r="P62" s="424" t="s">
        <v>299</v>
      </c>
      <c r="Q62" s="51">
        <v>25</v>
      </c>
      <c r="R62" s="123"/>
      <c r="S62" s="124"/>
      <c r="T62" s="116"/>
      <c r="U62" s="8"/>
      <c r="V62" s="8"/>
      <c r="W62" s="8"/>
      <c r="X62" s="8"/>
      <c r="Y62" s="8"/>
      <c r="Z62" s="8"/>
      <c r="AA62" s="8"/>
      <c r="AB62" s="8"/>
      <c r="AC62" s="8"/>
      <c r="AD62" s="8"/>
      <c r="AE62" s="8"/>
      <c r="AF62" s="8"/>
      <c r="AG62" s="8"/>
      <c r="AH62" s="8"/>
      <c r="AI62" s="8"/>
      <c r="AJ62" s="8"/>
    </row>
    <row r="63" spans="1:36" s="13" customFormat="1" ht="12" x14ac:dyDescent="0.2">
      <c r="A63" s="8"/>
      <c r="B63" s="32"/>
      <c r="C63" s="442">
        <v>13.2</v>
      </c>
      <c r="D63" s="50">
        <v>13</v>
      </c>
      <c r="E63" s="73">
        <v>4</v>
      </c>
      <c r="F63" s="424" t="s">
        <v>220</v>
      </c>
      <c r="G63" s="425"/>
      <c r="H63" s="424"/>
      <c r="I63" s="424"/>
      <c r="J63" s="29">
        <v>25</v>
      </c>
      <c r="K63" s="457">
        <v>4</v>
      </c>
      <c r="L63" s="584">
        <v>1</v>
      </c>
      <c r="M63" s="450" t="s">
        <v>220</v>
      </c>
      <c r="N63" s="475"/>
      <c r="O63" s="475"/>
      <c r="P63" s="474" t="s">
        <v>300</v>
      </c>
      <c r="Q63" s="446">
        <v>25</v>
      </c>
      <c r="R63" s="301" t="s">
        <v>201</v>
      </c>
      <c r="S63" s="456" t="s">
        <v>219</v>
      </c>
      <c r="T63" s="116"/>
      <c r="U63" s="8"/>
      <c r="V63" s="8"/>
      <c r="W63" s="8"/>
      <c r="X63" s="8"/>
      <c r="Y63" s="8"/>
      <c r="Z63" s="8"/>
      <c r="AA63" s="8"/>
      <c r="AB63" s="8"/>
      <c r="AC63" s="8"/>
      <c r="AD63" s="8"/>
      <c r="AE63" s="8"/>
      <c r="AF63" s="8"/>
      <c r="AG63" s="8"/>
      <c r="AH63" s="8"/>
      <c r="AI63" s="8"/>
      <c r="AJ63" s="8"/>
    </row>
    <row r="64" spans="1:36" s="13" customFormat="1" ht="12" x14ac:dyDescent="0.2">
      <c r="A64" s="8"/>
      <c r="B64" s="32"/>
      <c r="C64" s="443">
        <v>14.2</v>
      </c>
      <c r="D64" s="50">
        <v>14</v>
      </c>
      <c r="E64" s="73">
        <v>4</v>
      </c>
      <c r="F64" s="424" t="s">
        <v>301</v>
      </c>
      <c r="G64" s="425">
        <v>1</v>
      </c>
      <c r="H64" s="424" t="s">
        <v>302</v>
      </c>
      <c r="I64" s="424" t="s">
        <v>303</v>
      </c>
      <c r="J64" s="29">
        <v>25</v>
      </c>
      <c r="K64" s="51">
        <v>14</v>
      </c>
      <c r="L64" s="306">
        <v>4</v>
      </c>
      <c r="M64" s="424" t="s">
        <v>301</v>
      </c>
      <c r="N64" s="425">
        <v>1</v>
      </c>
      <c r="O64" s="424" t="s">
        <v>302</v>
      </c>
      <c r="P64" s="424" t="s">
        <v>303</v>
      </c>
      <c r="Q64" s="51">
        <v>25</v>
      </c>
      <c r="R64" s="116"/>
      <c r="S64" s="116"/>
      <c r="T64" s="116"/>
      <c r="U64" s="8"/>
      <c r="V64" s="8"/>
      <c r="W64" s="8"/>
      <c r="X64" s="8"/>
      <c r="Y64" s="8"/>
      <c r="Z64" s="8"/>
      <c r="AA64" s="8"/>
      <c r="AB64" s="8"/>
      <c r="AC64" s="8"/>
      <c r="AD64" s="8"/>
      <c r="AE64" s="8"/>
      <c r="AF64" s="8"/>
      <c r="AG64" s="8"/>
      <c r="AH64" s="8"/>
      <c r="AI64" s="8"/>
      <c r="AJ64" s="8"/>
    </row>
    <row r="65" spans="1:36" s="13" customFormat="1" ht="12" x14ac:dyDescent="0.2">
      <c r="A65" s="445" t="s">
        <v>304</v>
      </c>
      <c r="B65" s="558"/>
      <c r="C65" s="312" t="s">
        <v>95</v>
      </c>
      <c r="D65" s="315" t="s">
        <v>96</v>
      </c>
      <c r="E65" s="312" t="s">
        <v>97</v>
      </c>
      <c r="F65" s="311" t="s">
        <v>98</v>
      </c>
      <c r="G65" s="309" t="s">
        <v>99</v>
      </c>
      <c r="H65" s="506" t="s">
        <v>100</v>
      </c>
      <c r="I65" s="314" t="s">
        <v>101</v>
      </c>
      <c r="J65" s="315" t="s">
        <v>102</v>
      </c>
      <c r="K65" s="315" t="s">
        <v>103</v>
      </c>
      <c r="L65" s="312" t="s">
        <v>104</v>
      </c>
      <c r="M65" s="311" t="s">
        <v>105</v>
      </c>
      <c r="N65" s="309" t="s">
        <v>106</v>
      </c>
      <c r="O65" s="506" t="s">
        <v>107</v>
      </c>
      <c r="P65" s="314" t="s">
        <v>108</v>
      </c>
      <c r="Q65" s="315" t="s">
        <v>109</v>
      </c>
      <c r="R65" s="141" t="s">
        <v>110</v>
      </c>
      <c r="S65" s="142" t="s">
        <v>197</v>
      </c>
      <c r="T65" s="142" t="s">
        <v>112</v>
      </c>
      <c r="U65" s="8"/>
      <c r="V65" s="8"/>
      <c r="W65" s="8"/>
      <c r="X65" s="8"/>
      <c r="Y65" s="8"/>
      <c r="Z65" s="8"/>
      <c r="AA65" s="8"/>
      <c r="AB65" s="8"/>
      <c r="AC65" s="8"/>
      <c r="AD65" s="8"/>
      <c r="AE65" s="8"/>
      <c r="AF65" s="8"/>
      <c r="AG65" s="8"/>
      <c r="AH65" s="8"/>
      <c r="AI65" s="8"/>
      <c r="AJ65" s="8"/>
    </row>
    <row r="66" spans="1:36" s="13" customFormat="1" ht="12" x14ac:dyDescent="0.2">
      <c r="A66" s="8"/>
      <c r="B66" s="32"/>
      <c r="C66" s="441">
        <v>3.2</v>
      </c>
      <c r="D66" s="597">
        <v>3</v>
      </c>
      <c r="E66" s="481">
        <v>1</v>
      </c>
      <c r="F66" s="431" t="s">
        <v>305</v>
      </c>
      <c r="G66" s="494">
        <v>1</v>
      </c>
      <c r="H66" s="431" t="s">
        <v>306</v>
      </c>
      <c r="I66" s="431" t="s">
        <v>307</v>
      </c>
      <c r="J66" s="598">
        <v>25</v>
      </c>
      <c r="K66" s="251">
        <v>3</v>
      </c>
      <c r="L66" s="600">
        <v>1</v>
      </c>
      <c r="M66" s="431" t="s">
        <v>305</v>
      </c>
      <c r="N66" s="494">
        <v>1</v>
      </c>
      <c r="O66" s="431" t="s">
        <v>306</v>
      </c>
      <c r="P66" s="431" t="s">
        <v>307</v>
      </c>
      <c r="Q66" s="251">
        <v>25</v>
      </c>
      <c r="R66" s="32"/>
      <c r="S66" s="193"/>
      <c r="T66" s="33"/>
      <c r="U66" s="32"/>
      <c r="V66" s="33"/>
      <c r="W66" s="34"/>
      <c r="X66" s="34"/>
      <c r="Y66" s="34"/>
      <c r="Z66" s="34"/>
      <c r="AA66" s="34"/>
      <c r="AB66" s="34"/>
      <c r="AC66" s="34"/>
      <c r="AD66" s="8"/>
      <c r="AE66" s="34"/>
      <c r="AF66" s="34"/>
      <c r="AG66" s="34"/>
      <c r="AH66" s="34"/>
      <c r="AI66" s="34"/>
      <c r="AJ66" s="34"/>
    </row>
    <row r="67" spans="1:36" s="13" customFormat="1" ht="12" x14ac:dyDescent="0.2">
      <c r="A67" s="8"/>
      <c r="B67" s="32"/>
      <c r="C67" s="442">
        <v>4.0999999999999996</v>
      </c>
      <c r="D67" s="50">
        <v>4</v>
      </c>
      <c r="E67" s="73">
        <v>1</v>
      </c>
      <c r="F67" s="427" t="s">
        <v>308</v>
      </c>
      <c r="G67" s="210">
        <v>1</v>
      </c>
      <c r="H67" s="427" t="s">
        <v>309</v>
      </c>
      <c r="I67" s="427" t="s">
        <v>310</v>
      </c>
      <c r="J67" s="29">
        <v>25</v>
      </c>
      <c r="K67" s="457">
        <v>2</v>
      </c>
      <c r="L67" s="584">
        <v>1</v>
      </c>
      <c r="M67" s="458" t="s">
        <v>308</v>
      </c>
      <c r="N67" s="498">
        <v>1</v>
      </c>
      <c r="O67" s="458" t="s">
        <v>309</v>
      </c>
      <c r="P67" s="458" t="s">
        <v>311</v>
      </c>
      <c r="Q67" s="446">
        <v>25</v>
      </c>
      <c r="R67" s="32"/>
      <c r="S67" s="456" t="s">
        <v>205</v>
      </c>
      <c r="T67" s="33"/>
      <c r="U67" s="32"/>
      <c r="V67" s="33"/>
      <c r="W67" s="34"/>
      <c r="X67" s="34"/>
      <c r="Y67" s="34"/>
      <c r="Z67" s="34"/>
      <c r="AA67" s="34"/>
      <c r="AB67" s="34"/>
      <c r="AC67" s="34"/>
      <c r="AD67" s="8"/>
      <c r="AE67" s="34"/>
      <c r="AF67" s="34"/>
      <c r="AG67" s="34"/>
      <c r="AH67" s="34"/>
      <c r="AI67" s="34"/>
      <c r="AJ67" s="34"/>
    </row>
    <row r="68" spans="1:36" s="13" customFormat="1" ht="12" x14ac:dyDescent="0.2">
      <c r="A68" s="8"/>
      <c r="B68" s="32"/>
      <c r="C68" s="442">
        <v>4.2</v>
      </c>
      <c r="D68" s="50">
        <v>4</v>
      </c>
      <c r="E68" s="73">
        <v>1</v>
      </c>
      <c r="F68" s="432" t="s">
        <v>312</v>
      </c>
      <c r="G68" s="495">
        <v>1</v>
      </c>
      <c r="H68" s="432" t="s">
        <v>313</v>
      </c>
      <c r="I68" s="432" t="s">
        <v>314</v>
      </c>
      <c r="J68" s="29">
        <v>25</v>
      </c>
      <c r="K68" s="457">
        <v>2</v>
      </c>
      <c r="L68" s="584">
        <v>1</v>
      </c>
      <c r="M68" s="452" t="s">
        <v>312</v>
      </c>
      <c r="N68" s="499">
        <v>1</v>
      </c>
      <c r="O68" s="452" t="s">
        <v>313</v>
      </c>
      <c r="P68" s="452" t="s">
        <v>314</v>
      </c>
      <c r="Q68" s="446">
        <v>25</v>
      </c>
      <c r="R68" s="32"/>
      <c r="S68" s="456" t="s">
        <v>205</v>
      </c>
      <c r="T68" s="33"/>
      <c r="U68" s="32"/>
      <c r="V68" s="33"/>
      <c r="W68" s="34"/>
      <c r="X68" s="34"/>
      <c r="Y68" s="34"/>
      <c r="Z68" s="34"/>
      <c r="AA68" s="34"/>
      <c r="AB68" s="34"/>
      <c r="AC68" s="34"/>
      <c r="AD68" s="8"/>
      <c r="AE68" s="34"/>
      <c r="AF68" s="34"/>
      <c r="AG68" s="34"/>
      <c r="AH68" s="34"/>
      <c r="AI68" s="34"/>
      <c r="AJ68" s="34"/>
    </row>
    <row r="69" spans="1:36" s="13" customFormat="1" ht="12" x14ac:dyDescent="0.2">
      <c r="A69" s="8"/>
      <c r="B69" s="32"/>
      <c r="C69" s="442">
        <v>5.2</v>
      </c>
      <c r="D69" s="50">
        <v>5</v>
      </c>
      <c r="E69" s="73">
        <v>2</v>
      </c>
      <c r="F69" s="432" t="s">
        <v>315</v>
      </c>
      <c r="G69" s="495">
        <v>1</v>
      </c>
      <c r="H69" s="432" t="s">
        <v>316</v>
      </c>
      <c r="I69" s="432" t="s">
        <v>317</v>
      </c>
      <c r="J69" s="29">
        <v>25</v>
      </c>
      <c r="K69" s="51">
        <v>5</v>
      </c>
      <c r="L69" s="306">
        <v>2</v>
      </c>
      <c r="M69" s="432" t="s">
        <v>318</v>
      </c>
      <c r="N69" s="495">
        <v>1</v>
      </c>
      <c r="O69" s="432" t="s">
        <v>319</v>
      </c>
      <c r="P69" s="432" t="s">
        <v>317</v>
      </c>
      <c r="Q69" s="51">
        <v>25</v>
      </c>
      <c r="R69" s="32"/>
      <c r="S69" s="193"/>
      <c r="T69" s="33"/>
      <c r="U69" s="32"/>
      <c r="V69" s="33"/>
      <c r="W69" s="34"/>
      <c r="X69" s="34"/>
      <c r="Y69" s="34"/>
      <c r="Z69" s="34"/>
      <c r="AA69" s="34"/>
      <c r="AB69" s="34"/>
      <c r="AC69" s="34"/>
      <c r="AD69" s="8"/>
      <c r="AE69" s="34"/>
      <c r="AF69" s="34"/>
      <c r="AG69" s="34"/>
      <c r="AH69" s="34"/>
      <c r="AI69" s="34"/>
      <c r="AJ69" s="34"/>
    </row>
    <row r="70" spans="1:36" s="13" customFormat="1" ht="12" x14ac:dyDescent="0.2">
      <c r="A70" s="8"/>
      <c r="B70" s="32"/>
      <c r="C70" s="442">
        <v>6.2</v>
      </c>
      <c r="D70" s="50">
        <v>6</v>
      </c>
      <c r="E70" s="73">
        <v>2</v>
      </c>
      <c r="F70" s="432" t="s">
        <v>320</v>
      </c>
      <c r="G70" s="495">
        <v>1</v>
      </c>
      <c r="H70" s="432" t="s">
        <v>321</v>
      </c>
      <c r="I70" s="432" t="s">
        <v>322</v>
      </c>
      <c r="J70" s="29">
        <v>25</v>
      </c>
      <c r="K70" s="471">
        <v>4</v>
      </c>
      <c r="L70" s="585">
        <v>1</v>
      </c>
      <c r="M70" s="452" t="s">
        <v>320</v>
      </c>
      <c r="N70" s="499">
        <v>1</v>
      </c>
      <c r="O70" s="452" t="s">
        <v>321</v>
      </c>
      <c r="P70" s="452" t="s">
        <v>322</v>
      </c>
      <c r="Q70" s="453">
        <v>25</v>
      </c>
      <c r="R70" s="32"/>
      <c r="S70" s="456" t="s">
        <v>219</v>
      </c>
      <c r="T70" s="33"/>
      <c r="U70" s="32"/>
      <c r="V70" s="33"/>
      <c r="W70" s="34"/>
      <c r="X70" s="34"/>
      <c r="Y70" s="34"/>
      <c r="Z70" s="34"/>
      <c r="AA70" s="34"/>
      <c r="AB70" s="34"/>
      <c r="AC70" s="34"/>
      <c r="AD70" s="8"/>
      <c r="AE70" s="34"/>
      <c r="AF70" s="34"/>
      <c r="AG70" s="34"/>
      <c r="AH70" s="34"/>
      <c r="AI70" s="34"/>
      <c r="AJ70" s="34"/>
    </row>
    <row r="71" spans="1:36" s="13" customFormat="1" ht="12" x14ac:dyDescent="0.2">
      <c r="A71" s="8"/>
      <c r="B71" s="32"/>
      <c r="C71" s="306">
        <v>7.1</v>
      </c>
      <c r="D71" s="215">
        <v>7</v>
      </c>
      <c r="E71" s="338">
        <v>2</v>
      </c>
      <c r="F71" s="432" t="s">
        <v>220</v>
      </c>
      <c r="G71" s="495"/>
      <c r="H71" s="432"/>
      <c r="I71" s="432"/>
      <c r="J71" s="29">
        <v>25</v>
      </c>
      <c r="K71" s="336">
        <v>9</v>
      </c>
      <c r="L71" s="559">
        <v>3</v>
      </c>
      <c r="M71" s="432" t="s">
        <v>220</v>
      </c>
      <c r="N71" s="421"/>
      <c r="O71" s="421"/>
      <c r="P71" s="421"/>
      <c r="Q71" s="51">
        <v>25</v>
      </c>
      <c r="R71" s="32"/>
      <c r="S71" s="193"/>
      <c r="T71" s="33"/>
      <c r="U71" s="32"/>
      <c r="V71" s="33"/>
      <c r="W71" s="34"/>
      <c r="X71" s="34"/>
      <c r="Y71" s="34"/>
      <c r="Z71" s="34"/>
      <c r="AA71" s="34"/>
      <c r="AB71" s="34"/>
      <c r="AC71" s="34"/>
      <c r="AD71" s="8"/>
      <c r="AE71" s="34"/>
      <c r="AF71" s="34"/>
      <c r="AG71" s="34"/>
      <c r="AH71" s="34"/>
      <c r="AI71" s="34"/>
      <c r="AJ71" s="34"/>
    </row>
    <row r="72" spans="1:36" s="13" customFormat="1" ht="12" x14ac:dyDescent="0.2">
      <c r="A72" s="8"/>
      <c r="B72" s="32"/>
      <c r="C72" s="442">
        <v>8.1</v>
      </c>
      <c r="D72" s="215">
        <v>8</v>
      </c>
      <c r="E72" s="338">
        <v>2</v>
      </c>
      <c r="F72" s="433" t="s">
        <v>323</v>
      </c>
      <c r="G72" s="496">
        <v>1</v>
      </c>
      <c r="H72" s="433" t="s">
        <v>324</v>
      </c>
      <c r="I72" s="433" t="s">
        <v>325</v>
      </c>
      <c r="J72" s="29">
        <v>25</v>
      </c>
      <c r="K72" s="336">
        <v>10</v>
      </c>
      <c r="L72" s="559">
        <v>3</v>
      </c>
      <c r="M72" s="434" t="s">
        <v>326</v>
      </c>
      <c r="N72" s="428"/>
      <c r="O72" s="434" t="s">
        <v>327</v>
      </c>
      <c r="P72" s="434" t="s">
        <v>328</v>
      </c>
      <c r="Q72" s="51">
        <v>25</v>
      </c>
      <c r="R72" s="120" t="s">
        <v>277</v>
      </c>
      <c r="S72" s="8"/>
      <c r="T72" s="33"/>
      <c r="U72" s="32"/>
      <c r="V72" s="33"/>
      <c r="W72" s="34"/>
      <c r="X72" s="34"/>
      <c r="Y72" s="34"/>
      <c r="Z72" s="34"/>
      <c r="AA72" s="34"/>
      <c r="AB72" s="34"/>
      <c r="AC72" s="34"/>
      <c r="AD72" s="8"/>
      <c r="AE72" s="34"/>
      <c r="AF72" s="34"/>
      <c r="AG72" s="34"/>
      <c r="AH72" s="34"/>
      <c r="AI72" s="34"/>
      <c r="AJ72" s="34"/>
    </row>
    <row r="73" spans="1:36" s="13" customFormat="1" ht="12" x14ac:dyDescent="0.2">
      <c r="A73" s="8"/>
      <c r="B73" s="32"/>
      <c r="C73" s="442">
        <v>8.1999999999999993</v>
      </c>
      <c r="D73" s="50">
        <v>8</v>
      </c>
      <c r="E73" s="73">
        <v>2</v>
      </c>
      <c r="F73" s="432" t="s">
        <v>220</v>
      </c>
      <c r="G73" s="495"/>
      <c r="H73" s="432"/>
      <c r="I73" s="432"/>
      <c r="J73" s="29">
        <v>25</v>
      </c>
      <c r="K73" s="471">
        <v>6</v>
      </c>
      <c r="L73" s="585">
        <v>2</v>
      </c>
      <c r="M73" s="452" t="s">
        <v>220</v>
      </c>
      <c r="N73" s="455"/>
      <c r="O73" s="455"/>
      <c r="P73" s="455"/>
      <c r="Q73" s="453">
        <v>25</v>
      </c>
      <c r="R73" s="32"/>
      <c r="S73" s="456" t="s">
        <v>222</v>
      </c>
      <c r="T73" s="33"/>
      <c r="U73" s="32"/>
      <c r="V73" s="33"/>
      <c r="W73" s="34"/>
      <c r="X73" s="34"/>
      <c r="Y73" s="34"/>
      <c r="Z73" s="34"/>
      <c r="AA73" s="34"/>
      <c r="AB73" s="34"/>
      <c r="AC73" s="34"/>
      <c r="AD73" s="8"/>
      <c r="AE73" s="34"/>
      <c r="AF73" s="34"/>
      <c r="AG73" s="34"/>
      <c r="AH73" s="34"/>
      <c r="AI73" s="34"/>
      <c r="AJ73" s="34"/>
    </row>
    <row r="74" spans="1:36" s="13" customFormat="1" ht="12" x14ac:dyDescent="0.2">
      <c r="A74" s="8"/>
      <c r="B74" s="32"/>
      <c r="C74" s="442">
        <v>9.1</v>
      </c>
      <c r="D74" s="50">
        <v>9</v>
      </c>
      <c r="E74" s="73">
        <v>3</v>
      </c>
      <c r="F74" s="433" t="s">
        <v>329</v>
      </c>
      <c r="G74" s="496">
        <v>1</v>
      </c>
      <c r="H74" s="433" t="s">
        <v>330</v>
      </c>
      <c r="I74" s="433" t="s">
        <v>331</v>
      </c>
      <c r="J74" s="29">
        <v>25</v>
      </c>
      <c r="K74" s="336">
        <v>7</v>
      </c>
      <c r="L74" s="559">
        <v>2</v>
      </c>
      <c r="M74" s="434" t="s">
        <v>332</v>
      </c>
      <c r="N74" s="428"/>
      <c r="O74" s="434" t="s">
        <v>333</v>
      </c>
      <c r="P74" s="434" t="s">
        <v>334</v>
      </c>
      <c r="Q74" s="51">
        <v>25</v>
      </c>
      <c r="R74" s="32"/>
      <c r="S74" s="193"/>
      <c r="T74" s="33"/>
      <c r="U74" s="32"/>
      <c r="V74" s="33"/>
      <c r="W74" s="34"/>
      <c r="X74" s="34"/>
      <c r="Y74" s="34"/>
      <c r="Z74" s="34"/>
      <c r="AA74" s="34"/>
      <c r="AB74" s="34"/>
      <c r="AC74" s="34"/>
      <c r="AD74" s="8"/>
      <c r="AE74" s="34"/>
      <c r="AF74" s="34"/>
      <c r="AG74" s="34"/>
      <c r="AH74" s="34"/>
      <c r="AI74" s="34"/>
      <c r="AJ74" s="34"/>
    </row>
    <row r="75" spans="1:36" s="13" customFormat="1" ht="12" x14ac:dyDescent="0.2">
      <c r="A75" s="8"/>
      <c r="B75" s="32"/>
      <c r="C75" s="442">
        <v>10.1</v>
      </c>
      <c r="D75" s="215">
        <v>10</v>
      </c>
      <c r="E75" s="338">
        <v>3</v>
      </c>
      <c r="F75" s="432" t="s">
        <v>335</v>
      </c>
      <c r="G75" s="495">
        <v>2</v>
      </c>
      <c r="H75" s="432" t="s">
        <v>336</v>
      </c>
      <c r="I75" s="432" t="s">
        <v>337</v>
      </c>
      <c r="J75" s="29">
        <v>25</v>
      </c>
      <c r="K75" s="336">
        <v>8</v>
      </c>
      <c r="L75" s="559">
        <v>2</v>
      </c>
      <c r="M75" s="432" t="s">
        <v>335</v>
      </c>
      <c r="N75" s="495">
        <v>2</v>
      </c>
      <c r="O75" s="432" t="s">
        <v>336</v>
      </c>
      <c r="P75" s="432" t="s">
        <v>337</v>
      </c>
      <c r="Q75" s="51">
        <v>25</v>
      </c>
      <c r="R75" s="32"/>
      <c r="S75" s="193"/>
      <c r="T75" s="33"/>
      <c r="U75" s="32"/>
      <c r="V75" s="33"/>
      <c r="W75" s="34"/>
      <c r="X75" s="34"/>
      <c r="Y75" s="34"/>
      <c r="Z75" s="34"/>
      <c r="AA75" s="34"/>
      <c r="AB75" s="34"/>
      <c r="AC75" s="34"/>
      <c r="AD75" s="8"/>
      <c r="AE75" s="34"/>
      <c r="AF75" s="34"/>
      <c r="AG75" s="34"/>
      <c r="AH75" s="34"/>
      <c r="AI75" s="34"/>
      <c r="AJ75" s="34"/>
    </row>
    <row r="76" spans="1:36" s="13" customFormat="1" ht="12" x14ac:dyDescent="0.2">
      <c r="A76" s="8"/>
      <c r="B76" s="32"/>
      <c r="C76" s="442">
        <v>12.1</v>
      </c>
      <c r="D76" s="50">
        <v>12</v>
      </c>
      <c r="E76" s="73">
        <v>3</v>
      </c>
      <c r="F76" s="432" t="s">
        <v>338</v>
      </c>
      <c r="G76" s="495">
        <v>3</v>
      </c>
      <c r="H76" s="432" t="s">
        <v>339</v>
      </c>
      <c r="I76" s="432" t="s">
        <v>340</v>
      </c>
      <c r="J76" s="29">
        <v>25</v>
      </c>
      <c r="K76" s="51">
        <v>12</v>
      </c>
      <c r="L76" s="306">
        <v>3</v>
      </c>
      <c r="M76" s="432" t="s">
        <v>338</v>
      </c>
      <c r="N76" s="495">
        <v>3</v>
      </c>
      <c r="O76" s="432" t="s">
        <v>339</v>
      </c>
      <c r="P76" s="432" t="s">
        <v>340</v>
      </c>
      <c r="Q76" s="51">
        <v>25</v>
      </c>
      <c r="R76" s="32"/>
      <c r="S76" s="193"/>
      <c r="T76" s="33"/>
      <c r="U76" s="32"/>
      <c r="V76" s="33"/>
      <c r="W76" s="34"/>
      <c r="X76" s="34"/>
      <c r="Y76" s="34"/>
      <c r="Z76" s="34"/>
      <c r="AA76" s="34"/>
      <c r="AB76" s="34"/>
      <c r="AC76" s="34"/>
      <c r="AD76" s="8"/>
      <c r="AE76" s="34"/>
      <c r="AF76" s="34"/>
      <c r="AG76" s="34"/>
      <c r="AH76" s="34"/>
      <c r="AI76" s="34"/>
      <c r="AJ76" s="34"/>
    </row>
    <row r="77" spans="1:36" s="13" customFormat="1" ht="12" x14ac:dyDescent="0.2">
      <c r="A77" s="8"/>
      <c r="B77" s="32"/>
      <c r="C77" s="442">
        <v>12.2</v>
      </c>
      <c r="D77" s="51">
        <v>12</v>
      </c>
      <c r="E77" s="73">
        <v>3</v>
      </c>
      <c r="F77" s="432" t="s">
        <v>220</v>
      </c>
      <c r="G77" s="495"/>
      <c r="H77" s="432"/>
      <c r="I77" s="432"/>
      <c r="J77" s="29">
        <v>25</v>
      </c>
      <c r="K77" s="51">
        <v>12</v>
      </c>
      <c r="L77" s="73">
        <v>3</v>
      </c>
      <c r="M77" s="432" t="s">
        <v>220</v>
      </c>
      <c r="N77" s="421"/>
      <c r="O77" s="421"/>
      <c r="P77" s="421"/>
      <c r="Q77" s="51">
        <v>25</v>
      </c>
      <c r="R77" s="32"/>
      <c r="S77" s="193"/>
      <c r="T77" s="33"/>
      <c r="U77" s="32"/>
      <c r="V77" s="33"/>
      <c r="W77" s="34"/>
      <c r="X77" s="34"/>
      <c r="Y77" s="34"/>
      <c r="Z77" s="34"/>
      <c r="AA77" s="34"/>
      <c r="AB77" s="34"/>
      <c r="AC77" s="34"/>
      <c r="AD77" s="8"/>
      <c r="AE77" s="34"/>
      <c r="AF77" s="34"/>
      <c r="AG77" s="34"/>
      <c r="AH77" s="34"/>
      <c r="AI77" s="34"/>
      <c r="AJ77" s="34"/>
    </row>
    <row r="78" spans="1:36" s="13" customFormat="1" ht="12" x14ac:dyDescent="0.2">
      <c r="A78" s="8"/>
      <c r="B78" s="32"/>
      <c r="C78" s="442">
        <v>13.1</v>
      </c>
      <c r="D78" s="51">
        <v>13</v>
      </c>
      <c r="E78" s="73">
        <v>4</v>
      </c>
      <c r="F78" s="433" t="s">
        <v>341</v>
      </c>
      <c r="G78" s="496">
        <v>3</v>
      </c>
      <c r="H78" s="433" t="s">
        <v>342</v>
      </c>
      <c r="I78" s="433" t="s">
        <v>343</v>
      </c>
      <c r="J78" s="560">
        <v>25</v>
      </c>
      <c r="K78" s="51">
        <v>13</v>
      </c>
      <c r="L78" s="73">
        <v>4</v>
      </c>
      <c r="M78" s="434" t="s">
        <v>344</v>
      </c>
      <c r="N78" s="428"/>
      <c r="O78" s="434" t="s">
        <v>345</v>
      </c>
      <c r="P78" s="434" t="s">
        <v>346</v>
      </c>
      <c r="Q78" s="51">
        <v>25</v>
      </c>
      <c r="R78" s="32"/>
      <c r="S78" s="193"/>
      <c r="T78" s="33"/>
      <c r="U78" s="32"/>
      <c r="V78" s="33"/>
      <c r="W78" s="34"/>
      <c r="X78" s="34"/>
      <c r="Y78" s="34"/>
      <c r="Z78" s="34"/>
      <c r="AA78" s="34"/>
      <c r="AB78" s="34"/>
      <c r="AC78" s="34"/>
      <c r="AD78" s="8"/>
      <c r="AE78" s="34"/>
      <c r="AF78" s="34"/>
      <c r="AG78" s="34"/>
      <c r="AH78" s="34"/>
      <c r="AI78" s="34"/>
      <c r="AJ78" s="34"/>
    </row>
    <row r="79" spans="1:36" s="13" customFormat="1" ht="12" x14ac:dyDescent="0.2">
      <c r="A79" s="8"/>
      <c r="B79" s="32"/>
      <c r="C79" s="442">
        <v>13.2</v>
      </c>
      <c r="D79" s="50">
        <v>13</v>
      </c>
      <c r="E79" s="73">
        <v>4</v>
      </c>
      <c r="F79" s="432" t="s">
        <v>220</v>
      </c>
      <c r="G79" s="495"/>
      <c r="H79" s="432"/>
      <c r="I79" s="432"/>
      <c r="J79" s="29">
        <v>25</v>
      </c>
      <c r="K79" s="51">
        <v>13</v>
      </c>
      <c r="L79" s="306">
        <v>4</v>
      </c>
      <c r="M79" s="432" t="s">
        <v>220</v>
      </c>
      <c r="N79" s="421"/>
      <c r="O79" s="421"/>
      <c r="P79" s="421"/>
      <c r="Q79" s="51">
        <v>25</v>
      </c>
      <c r="R79" s="32"/>
      <c r="S79" s="193"/>
      <c r="T79" s="33"/>
      <c r="U79" s="32"/>
      <c r="V79" s="33"/>
      <c r="W79" s="34"/>
      <c r="X79" s="34"/>
      <c r="Y79" s="34"/>
      <c r="Z79" s="34"/>
      <c r="AA79" s="34"/>
      <c r="AB79" s="34"/>
      <c r="AC79" s="34"/>
      <c r="AD79" s="8"/>
      <c r="AE79" s="34"/>
      <c r="AF79" s="34"/>
      <c r="AG79" s="34"/>
      <c r="AH79" s="34"/>
      <c r="AI79" s="34"/>
      <c r="AJ79" s="34"/>
    </row>
    <row r="80" spans="1:36" s="13" customFormat="1" ht="12" x14ac:dyDescent="0.2">
      <c r="A80" s="8"/>
      <c r="B80" s="32"/>
      <c r="C80" s="443">
        <v>14.2</v>
      </c>
      <c r="D80" s="215">
        <v>14</v>
      </c>
      <c r="E80" s="338">
        <v>4</v>
      </c>
      <c r="F80" s="435" t="s">
        <v>347</v>
      </c>
      <c r="G80" s="497">
        <v>1</v>
      </c>
      <c r="H80" s="435" t="s">
        <v>348</v>
      </c>
      <c r="I80" s="435" t="s">
        <v>349</v>
      </c>
      <c r="J80" s="599">
        <v>25</v>
      </c>
      <c r="K80" s="51">
        <v>14</v>
      </c>
      <c r="L80" s="306">
        <v>4</v>
      </c>
      <c r="M80" s="435" t="s">
        <v>347</v>
      </c>
      <c r="N80" s="497">
        <v>1</v>
      </c>
      <c r="O80" s="435" t="s">
        <v>348</v>
      </c>
      <c r="P80" s="435" t="s">
        <v>349</v>
      </c>
      <c r="Q80" s="252">
        <v>25</v>
      </c>
      <c r="R80" s="32"/>
      <c r="S80" s="193"/>
      <c r="T80" s="33"/>
      <c r="U80" s="32"/>
      <c r="V80" s="33"/>
      <c r="W80" s="34"/>
      <c r="X80" s="34"/>
      <c r="Y80" s="34"/>
      <c r="Z80" s="34"/>
      <c r="AA80" s="34"/>
      <c r="AB80" s="34"/>
      <c r="AC80" s="34"/>
      <c r="AD80" s="8"/>
      <c r="AE80" s="34"/>
      <c r="AF80" s="34"/>
      <c r="AG80" s="34"/>
      <c r="AH80" s="34"/>
      <c r="AI80" s="34"/>
      <c r="AJ80" s="34"/>
    </row>
    <row r="81" spans="1:36" s="13" customFormat="1" ht="12" x14ac:dyDescent="0.2">
      <c r="A81" s="8"/>
      <c r="B81" s="32"/>
      <c r="C81" s="444">
        <v>16</v>
      </c>
      <c r="D81" s="594"/>
      <c r="E81" s="413"/>
      <c r="F81" s="415"/>
      <c r="G81" s="414"/>
      <c r="H81" s="413"/>
      <c r="I81" s="415"/>
      <c r="J81" s="414"/>
      <c r="K81" s="429"/>
      <c r="L81" s="430"/>
      <c r="M81" s="416" t="s">
        <v>332</v>
      </c>
      <c r="N81" s="504" t="s">
        <v>244</v>
      </c>
      <c r="O81" s="630" t="s">
        <v>333</v>
      </c>
      <c r="P81" s="416"/>
      <c r="Q81" s="416"/>
      <c r="R81" s="32"/>
      <c r="S81" s="193"/>
      <c r="T81" s="33"/>
      <c r="U81" s="32"/>
      <c r="V81" s="33"/>
      <c r="W81" s="34"/>
      <c r="X81" s="34"/>
      <c r="Y81" s="34"/>
      <c r="Z81" s="34"/>
      <c r="AA81" s="34"/>
      <c r="AB81" s="34"/>
      <c r="AC81" s="34"/>
      <c r="AD81" s="8"/>
      <c r="AE81" s="34"/>
      <c r="AF81" s="34"/>
      <c r="AG81" s="34"/>
      <c r="AH81" s="34"/>
      <c r="AI81" s="34"/>
      <c r="AJ81" s="34"/>
    </row>
    <row r="82" spans="1:36" s="13" customFormat="1" ht="12" x14ac:dyDescent="0.2">
      <c r="A82" s="8"/>
      <c r="B82" s="32"/>
      <c r="C82" s="8"/>
      <c r="D82" s="32"/>
      <c r="E82" s="193"/>
      <c r="F82" s="33"/>
      <c r="G82" s="32"/>
      <c r="H82" s="193"/>
      <c r="I82" s="33"/>
      <c r="J82" s="32"/>
      <c r="K82" s="601">
        <v>7</v>
      </c>
      <c r="L82" s="602">
        <v>2</v>
      </c>
      <c r="M82" s="428" t="s">
        <v>329</v>
      </c>
      <c r="N82" s="500">
        <v>1</v>
      </c>
      <c r="O82" s="428" t="s">
        <v>330</v>
      </c>
      <c r="P82" s="428" t="s">
        <v>331</v>
      </c>
      <c r="Q82" s="606">
        <v>25</v>
      </c>
      <c r="R82" s="32"/>
      <c r="S82" s="193"/>
      <c r="T82" s="33"/>
      <c r="U82" s="32"/>
      <c r="V82" s="33"/>
      <c r="W82" s="34"/>
      <c r="X82" s="34"/>
      <c r="Y82" s="34"/>
      <c r="Z82" s="34"/>
      <c r="AA82" s="34"/>
      <c r="AB82" s="34"/>
      <c r="AC82" s="34"/>
      <c r="AD82" s="8"/>
      <c r="AE82" s="34"/>
      <c r="AF82" s="34"/>
      <c r="AG82" s="34"/>
      <c r="AH82" s="34"/>
      <c r="AI82" s="34"/>
      <c r="AJ82" s="34"/>
    </row>
    <row r="83" spans="1:36" s="13" customFormat="1" ht="12" x14ac:dyDescent="0.2">
      <c r="A83" s="8"/>
      <c r="B83" s="32"/>
      <c r="C83" s="8"/>
      <c r="D83" s="32"/>
      <c r="E83" s="193"/>
      <c r="F83" s="33"/>
      <c r="G83" s="32"/>
      <c r="H83" s="193"/>
      <c r="I83" s="33"/>
      <c r="J83" s="32"/>
      <c r="K83" s="603">
        <v>7</v>
      </c>
      <c r="L83" s="604">
        <v>2</v>
      </c>
      <c r="M83" s="428" t="s">
        <v>350</v>
      </c>
      <c r="N83" s="500">
        <v>1</v>
      </c>
      <c r="O83" s="428" t="s">
        <v>351</v>
      </c>
      <c r="P83" s="428" t="s">
        <v>352</v>
      </c>
      <c r="Q83" s="607">
        <v>25</v>
      </c>
      <c r="R83" s="32"/>
      <c r="S83" s="193"/>
      <c r="T83" s="33"/>
      <c r="U83" s="32"/>
      <c r="V83" s="33"/>
      <c r="W83" s="34"/>
      <c r="X83" s="34"/>
      <c r="Y83" s="34"/>
      <c r="Z83" s="34"/>
      <c r="AA83" s="34"/>
      <c r="AB83" s="34"/>
      <c r="AC83" s="34"/>
      <c r="AD83" s="8"/>
      <c r="AE83" s="34"/>
      <c r="AF83" s="34"/>
      <c r="AG83" s="34"/>
      <c r="AH83" s="34"/>
      <c r="AI83" s="34"/>
      <c r="AJ83" s="34"/>
    </row>
    <row r="84" spans="1:36" s="13" customFormat="1" ht="12" x14ac:dyDescent="0.2">
      <c r="A84" s="8"/>
      <c r="B84" s="32"/>
      <c r="C84" s="444">
        <v>17</v>
      </c>
      <c r="D84" s="414"/>
      <c r="E84" s="413"/>
      <c r="F84" s="415"/>
      <c r="G84" s="414"/>
      <c r="H84" s="413"/>
      <c r="I84" s="415"/>
      <c r="J84" s="414"/>
      <c r="K84" s="429"/>
      <c r="L84" s="430"/>
      <c r="M84" s="416" t="s">
        <v>326</v>
      </c>
      <c r="N84" s="504" t="s">
        <v>244</v>
      </c>
      <c r="O84" s="630" t="s">
        <v>327</v>
      </c>
      <c r="P84" s="416"/>
      <c r="Q84" s="416"/>
      <c r="R84" s="32"/>
      <c r="S84" s="193"/>
      <c r="T84" s="33"/>
      <c r="U84" s="32"/>
      <c r="V84" s="33"/>
      <c r="W84" s="34"/>
      <c r="X84" s="34"/>
      <c r="Y84" s="34"/>
      <c r="Z84" s="34"/>
      <c r="AA84" s="34"/>
      <c r="AB84" s="34"/>
      <c r="AC84" s="34"/>
      <c r="AD84" s="8"/>
      <c r="AE84" s="34"/>
      <c r="AF84" s="34"/>
      <c r="AG84" s="34"/>
      <c r="AH84" s="34"/>
      <c r="AI84" s="34"/>
      <c r="AJ84" s="34"/>
    </row>
    <row r="85" spans="1:36" s="13" customFormat="1" ht="12" x14ac:dyDescent="0.2">
      <c r="A85" s="8"/>
      <c r="B85" s="32"/>
      <c r="C85" s="8"/>
      <c r="D85" s="32"/>
      <c r="E85" s="193"/>
      <c r="F85" s="33"/>
      <c r="G85" s="32"/>
      <c r="H85" s="193"/>
      <c r="I85" s="33"/>
      <c r="J85" s="32"/>
      <c r="K85" s="601">
        <v>10</v>
      </c>
      <c r="L85" s="602">
        <v>3</v>
      </c>
      <c r="M85" s="428" t="s">
        <v>323</v>
      </c>
      <c r="N85" s="500">
        <v>1</v>
      </c>
      <c r="O85" s="428" t="s">
        <v>324</v>
      </c>
      <c r="P85" s="428" t="s">
        <v>325</v>
      </c>
      <c r="Q85" s="606">
        <v>25</v>
      </c>
      <c r="R85" s="32"/>
      <c r="S85" s="193"/>
      <c r="T85" s="33"/>
      <c r="U85" s="32"/>
      <c r="V85" s="33"/>
      <c r="W85" s="34"/>
      <c r="X85" s="34"/>
      <c r="Y85" s="34"/>
      <c r="Z85" s="34"/>
      <c r="AA85" s="34"/>
      <c r="AB85" s="34"/>
      <c r="AC85" s="34"/>
      <c r="AD85" s="8"/>
      <c r="AE85" s="34"/>
      <c r="AF85" s="34"/>
      <c r="AG85" s="34"/>
      <c r="AH85" s="34"/>
      <c r="AI85" s="34"/>
      <c r="AJ85" s="34"/>
    </row>
    <row r="86" spans="1:36" s="13" customFormat="1" ht="12" x14ac:dyDescent="0.2">
      <c r="A86" s="8"/>
      <c r="B86" s="32"/>
      <c r="C86" s="8"/>
      <c r="D86" s="32"/>
      <c r="E86" s="193"/>
      <c r="F86" s="33"/>
      <c r="G86" s="32"/>
      <c r="H86" s="193"/>
      <c r="I86" s="33"/>
      <c r="J86" s="32"/>
      <c r="K86" s="603">
        <v>10</v>
      </c>
      <c r="L86" s="604">
        <v>3</v>
      </c>
      <c r="M86" s="428" t="s">
        <v>353</v>
      </c>
      <c r="N86" s="500">
        <v>1</v>
      </c>
      <c r="O86" s="428" t="s">
        <v>354</v>
      </c>
      <c r="P86" s="428" t="s">
        <v>355</v>
      </c>
      <c r="Q86" s="607">
        <v>25</v>
      </c>
      <c r="R86" s="32"/>
      <c r="S86" s="193"/>
      <c r="T86" s="33"/>
      <c r="U86" s="32"/>
      <c r="V86" s="33"/>
      <c r="W86" s="34"/>
      <c r="X86" s="34"/>
      <c r="Y86" s="34"/>
      <c r="Z86" s="34"/>
      <c r="AA86" s="34"/>
      <c r="AB86" s="34"/>
      <c r="AC86" s="34"/>
      <c r="AD86" s="8"/>
      <c r="AE86" s="34"/>
      <c r="AF86" s="34"/>
      <c r="AG86" s="34"/>
      <c r="AH86" s="34"/>
      <c r="AI86" s="34"/>
      <c r="AJ86" s="34"/>
    </row>
    <row r="87" spans="1:36" s="13" customFormat="1" ht="12" x14ac:dyDescent="0.2">
      <c r="A87" s="8"/>
      <c r="B87" s="32"/>
      <c r="C87" s="444">
        <v>18</v>
      </c>
      <c r="D87" s="414"/>
      <c r="E87" s="413"/>
      <c r="F87" s="415"/>
      <c r="G87" s="414"/>
      <c r="H87" s="413"/>
      <c r="I87" s="415"/>
      <c r="J87" s="414"/>
      <c r="K87" s="429"/>
      <c r="L87" s="430"/>
      <c r="M87" s="416" t="s">
        <v>344</v>
      </c>
      <c r="N87" s="504" t="s">
        <v>244</v>
      </c>
      <c r="O87" s="630" t="s">
        <v>345</v>
      </c>
      <c r="P87" s="416"/>
      <c r="Q87" s="416"/>
      <c r="R87" s="32"/>
      <c r="S87" s="193"/>
      <c r="T87" s="33"/>
      <c r="U87" s="32"/>
      <c r="V87" s="33"/>
      <c r="W87" s="34"/>
      <c r="X87" s="34"/>
      <c r="Y87" s="34"/>
      <c r="Z87" s="34"/>
      <c r="AA87" s="34"/>
      <c r="AB87" s="34"/>
      <c r="AC87" s="34"/>
      <c r="AD87" s="8"/>
      <c r="AE87" s="34"/>
      <c r="AF87" s="34"/>
      <c r="AG87" s="34"/>
      <c r="AH87" s="34"/>
      <c r="AI87" s="34"/>
      <c r="AJ87" s="34"/>
    </row>
    <row r="88" spans="1:36" s="13" customFormat="1" ht="12" x14ac:dyDescent="0.2">
      <c r="A88" s="8"/>
      <c r="B88" s="32"/>
      <c r="C88" s="8"/>
      <c r="D88" s="32"/>
      <c r="E88" s="193"/>
      <c r="F88" s="33"/>
      <c r="G88" s="32"/>
      <c r="H88" s="193"/>
      <c r="I88" s="33"/>
      <c r="J88" s="32"/>
      <c r="K88" s="251">
        <v>13</v>
      </c>
      <c r="L88" s="605">
        <v>4</v>
      </c>
      <c r="M88" s="428" t="s">
        <v>341</v>
      </c>
      <c r="N88" s="500">
        <v>3</v>
      </c>
      <c r="O88" s="428" t="s">
        <v>342</v>
      </c>
      <c r="P88" s="428" t="s">
        <v>343</v>
      </c>
      <c r="Q88" s="606">
        <v>25</v>
      </c>
      <c r="R88" s="32"/>
      <c r="S88" s="193"/>
      <c r="T88" s="33"/>
      <c r="U88" s="32"/>
      <c r="V88" s="33"/>
      <c r="W88" s="34"/>
      <c r="X88" s="34"/>
      <c r="Y88" s="34"/>
      <c r="Z88" s="34"/>
      <c r="AA88" s="34"/>
      <c r="AB88" s="34"/>
      <c r="AC88" s="34"/>
      <c r="AD88" s="8"/>
      <c r="AE88" s="34"/>
      <c r="AF88" s="34"/>
      <c r="AG88" s="34"/>
      <c r="AH88" s="34"/>
      <c r="AI88" s="34"/>
      <c r="AJ88" s="34"/>
    </row>
    <row r="89" spans="1:36" s="13" customFormat="1" ht="12" x14ac:dyDescent="0.2">
      <c r="A89" s="8"/>
      <c r="B89" s="32"/>
      <c r="C89" s="8"/>
      <c r="D89" s="32"/>
      <c r="E89" s="193"/>
      <c r="F89" s="33"/>
      <c r="G89" s="32"/>
      <c r="H89" s="193"/>
      <c r="I89" s="33"/>
      <c r="J89" s="32"/>
      <c r="K89" s="51">
        <v>13</v>
      </c>
      <c r="L89" s="146">
        <v>4</v>
      </c>
      <c r="M89" s="428" t="s">
        <v>356</v>
      </c>
      <c r="N89" s="500">
        <v>2</v>
      </c>
      <c r="O89" s="428" t="s">
        <v>357</v>
      </c>
      <c r="P89" s="428" t="s">
        <v>358</v>
      </c>
      <c r="Q89" s="608">
        <v>25</v>
      </c>
      <c r="R89" s="32"/>
      <c r="S89" s="193"/>
      <c r="T89" s="33"/>
      <c r="U89" s="32"/>
      <c r="V89" s="33"/>
      <c r="W89" s="34"/>
      <c r="X89" s="34"/>
      <c r="Y89" s="34"/>
      <c r="Z89" s="34"/>
      <c r="AA89" s="34"/>
      <c r="AB89" s="34"/>
      <c r="AC89" s="34"/>
      <c r="AD89" s="8"/>
      <c r="AE89" s="34"/>
      <c r="AF89" s="34"/>
      <c r="AG89" s="34"/>
      <c r="AH89" s="34"/>
      <c r="AI89" s="34"/>
      <c r="AJ89" s="34"/>
    </row>
    <row r="90" spans="1:36" s="13" customFormat="1" x14ac:dyDescent="0.25">
      <c r="A90" s="436" t="s">
        <v>193</v>
      </c>
      <c r="B90" s="436" t="s">
        <v>359</v>
      </c>
      <c r="C90" s="508" t="s">
        <v>360</v>
      </c>
      <c r="D90" s="509"/>
      <c r="E90" s="509"/>
      <c r="F90" s="509"/>
      <c r="G90" s="509"/>
      <c r="H90" s="509"/>
      <c r="I90" s="509"/>
      <c r="J90" s="509"/>
      <c r="K90" s="510">
        <v>2025</v>
      </c>
      <c r="L90" s="509" t="s">
        <v>361</v>
      </c>
      <c r="M90" s="511"/>
      <c r="N90" s="512"/>
      <c r="O90" s="509"/>
      <c r="P90" s="509"/>
      <c r="Q90" s="509"/>
      <c r="R90" s="436"/>
      <c r="S90" s="436"/>
      <c r="T90" s="436"/>
      <c r="U90" s="8"/>
      <c r="V90" s="8"/>
      <c r="W90" s="8"/>
      <c r="X90" s="8"/>
      <c r="Y90" s="8"/>
      <c r="Z90" s="8"/>
      <c r="AA90" s="8"/>
      <c r="AB90" s="8"/>
      <c r="AC90" s="8"/>
      <c r="AD90" s="8"/>
      <c r="AE90" s="8"/>
      <c r="AF90" s="8"/>
      <c r="AG90" s="8"/>
      <c r="AH90" s="8"/>
      <c r="AI90" s="8"/>
      <c r="AJ90" s="8"/>
    </row>
    <row r="91" spans="1:36" s="13" customFormat="1" ht="24" x14ac:dyDescent="0.2">
      <c r="A91" s="445" t="s">
        <v>362</v>
      </c>
      <c r="B91" s="32"/>
      <c r="C91" s="49" t="s">
        <v>95</v>
      </c>
      <c r="D91" s="61" t="s">
        <v>363</v>
      </c>
      <c r="E91" s="49" t="s">
        <v>364</v>
      </c>
      <c r="F91" s="506" t="s">
        <v>98</v>
      </c>
      <c r="G91" s="312" t="s">
        <v>99</v>
      </c>
      <c r="H91" s="311" t="s">
        <v>100</v>
      </c>
      <c r="I91" s="314" t="s">
        <v>101</v>
      </c>
      <c r="J91" s="315" t="s">
        <v>102</v>
      </c>
      <c r="K91" s="62" t="s">
        <v>365</v>
      </c>
      <c r="L91" s="312" t="s">
        <v>366</v>
      </c>
      <c r="M91" s="311" t="s">
        <v>367</v>
      </c>
      <c r="N91" s="312" t="s">
        <v>106</v>
      </c>
      <c r="O91" s="311" t="s">
        <v>107</v>
      </c>
      <c r="P91" s="314" t="s">
        <v>108</v>
      </c>
      <c r="Q91" s="315" t="s">
        <v>109</v>
      </c>
      <c r="R91" s="141" t="s">
        <v>110</v>
      </c>
      <c r="S91" s="193"/>
      <c r="T91" s="33"/>
      <c r="U91" s="32"/>
      <c r="V91" s="33"/>
      <c r="W91" s="34"/>
      <c r="X91" s="34"/>
      <c r="Y91" s="34"/>
      <c r="Z91" s="34"/>
      <c r="AA91" s="34"/>
      <c r="AB91" s="34"/>
      <c r="AC91" s="34"/>
      <c r="AD91" s="8"/>
      <c r="AE91" s="34"/>
      <c r="AF91" s="34"/>
      <c r="AG91" s="34"/>
      <c r="AH91" s="34"/>
      <c r="AI91" s="34"/>
      <c r="AJ91" s="34"/>
    </row>
    <row r="92" spans="1:36" s="13" customFormat="1" ht="12" x14ac:dyDescent="0.2">
      <c r="A92" s="8"/>
      <c r="B92" s="32"/>
      <c r="C92" s="218">
        <v>19</v>
      </c>
      <c r="D92" s="514"/>
      <c r="E92" s="442"/>
      <c r="F92" s="33" t="s">
        <v>368</v>
      </c>
      <c r="G92" s="32">
        <v>1</v>
      </c>
      <c r="H92" s="8" t="s">
        <v>369</v>
      </c>
      <c r="I92" s="33" t="s">
        <v>370</v>
      </c>
      <c r="J92" s="507">
        <v>25</v>
      </c>
      <c r="K92" s="696" t="s">
        <v>368</v>
      </c>
      <c r="L92" s="696" t="s">
        <v>368</v>
      </c>
      <c r="M92" s="8" t="s">
        <v>368</v>
      </c>
      <c r="N92" s="32">
        <v>1</v>
      </c>
      <c r="O92" s="8" t="s">
        <v>369</v>
      </c>
      <c r="P92" s="8" t="s">
        <v>370</v>
      </c>
      <c r="Q92" s="507">
        <v>25</v>
      </c>
      <c r="R92" s="32"/>
      <c r="S92" s="193"/>
      <c r="T92" s="33"/>
      <c r="U92" s="32"/>
      <c r="V92" s="33"/>
      <c r="W92" s="34"/>
      <c r="X92" s="34"/>
      <c r="Y92" s="34"/>
      <c r="Z92" s="34"/>
      <c r="AA92" s="34"/>
      <c r="AB92" s="34"/>
      <c r="AC92" s="34"/>
      <c r="AD92" s="8"/>
      <c r="AE92" s="34"/>
      <c r="AF92" s="34"/>
      <c r="AG92" s="34"/>
      <c r="AH92" s="34"/>
      <c r="AI92" s="34"/>
      <c r="AJ92" s="34"/>
    </row>
    <row r="93" spans="1:36" s="13" customFormat="1" ht="12" x14ac:dyDescent="0.2">
      <c r="A93" s="8"/>
      <c r="B93" s="32"/>
      <c r="C93" s="218">
        <v>20</v>
      </c>
      <c r="D93" s="514"/>
      <c r="E93" s="442"/>
      <c r="F93" s="33" t="s">
        <v>371</v>
      </c>
      <c r="G93" s="32">
        <v>1</v>
      </c>
      <c r="H93" s="8" t="s">
        <v>372</v>
      </c>
      <c r="I93" s="33" t="s">
        <v>373</v>
      </c>
      <c r="J93" s="507">
        <v>25</v>
      </c>
      <c r="K93" s="563" t="s">
        <v>371</v>
      </c>
      <c r="L93" s="563" t="s">
        <v>371</v>
      </c>
      <c r="M93" s="8" t="s">
        <v>371</v>
      </c>
      <c r="N93" s="32">
        <v>1</v>
      </c>
      <c r="O93" s="8" t="s">
        <v>372</v>
      </c>
      <c r="P93" s="8" t="s">
        <v>373</v>
      </c>
      <c r="Q93" s="507">
        <v>25</v>
      </c>
      <c r="R93" s="32"/>
      <c r="S93" s="193"/>
      <c r="T93" s="33"/>
      <c r="U93" s="32"/>
      <c r="V93" s="33"/>
      <c r="W93" s="34"/>
      <c r="X93" s="34"/>
      <c r="Y93" s="34"/>
      <c r="Z93" s="34"/>
      <c r="AA93" s="34"/>
      <c r="AB93" s="34"/>
      <c r="AC93" s="34"/>
      <c r="AD93" s="8"/>
      <c r="AE93" s="34"/>
      <c r="AF93" s="34"/>
      <c r="AG93" s="34"/>
      <c r="AH93" s="34"/>
      <c r="AI93" s="34"/>
      <c r="AJ93" s="34"/>
    </row>
    <row r="94" spans="1:36" s="13" customFormat="1" ht="12" x14ac:dyDescent="0.2">
      <c r="A94" s="8"/>
      <c r="B94" s="32"/>
      <c r="C94" s="218">
        <v>21</v>
      </c>
      <c r="D94" s="514"/>
      <c r="E94" s="442"/>
      <c r="F94" s="33" t="s">
        <v>374</v>
      </c>
      <c r="G94" s="32">
        <v>2</v>
      </c>
      <c r="H94" s="8" t="s">
        <v>375</v>
      </c>
      <c r="I94" s="33" t="s">
        <v>376</v>
      </c>
      <c r="J94" s="507">
        <v>25</v>
      </c>
      <c r="K94" s="563" t="s">
        <v>374</v>
      </c>
      <c r="L94" s="563" t="s">
        <v>374</v>
      </c>
      <c r="M94" s="8" t="s">
        <v>374</v>
      </c>
      <c r="N94" s="32">
        <v>2</v>
      </c>
      <c r="O94" s="8" t="s">
        <v>375</v>
      </c>
      <c r="P94" s="8" t="s">
        <v>376</v>
      </c>
      <c r="Q94" s="507">
        <v>25</v>
      </c>
      <c r="R94" s="32"/>
      <c r="S94" s="193"/>
      <c r="T94" s="33"/>
      <c r="U94" s="32"/>
      <c r="V94" s="33"/>
      <c r="W94" s="34"/>
      <c r="X94" s="34"/>
      <c r="Y94" s="34"/>
      <c r="Z94" s="34"/>
      <c r="AA94" s="34"/>
      <c r="AB94" s="34"/>
      <c r="AC94" s="34"/>
      <c r="AD94" s="8"/>
      <c r="AE94" s="34"/>
      <c r="AF94" s="34"/>
      <c r="AG94" s="34"/>
      <c r="AH94" s="34"/>
      <c r="AI94" s="34"/>
      <c r="AJ94" s="34"/>
    </row>
    <row r="95" spans="1:36" s="13" customFormat="1" ht="12" x14ac:dyDescent="0.2">
      <c r="A95" s="8"/>
      <c r="B95" s="32"/>
      <c r="C95" s="218">
        <v>22</v>
      </c>
      <c r="D95" s="514"/>
      <c r="E95" s="442"/>
      <c r="F95" s="33" t="s">
        <v>289</v>
      </c>
      <c r="G95" s="32">
        <v>1</v>
      </c>
      <c r="H95" s="8" t="s">
        <v>290</v>
      </c>
      <c r="I95" s="33" t="s">
        <v>291</v>
      </c>
      <c r="J95" s="507">
        <v>25</v>
      </c>
      <c r="K95" s="563" t="s">
        <v>377</v>
      </c>
      <c r="L95" s="563" t="s">
        <v>289</v>
      </c>
      <c r="M95" s="8" t="s">
        <v>289</v>
      </c>
      <c r="N95" s="32">
        <v>1</v>
      </c>
      <c r="O95" s="8" t="s">
        <v>290</v>
      </c>
      <c r="P95" s="8" t="s">
        <v>291</v>
      </c>
      <c r="Q95" s="507">
        <v>25</v>
      </c>
      <c r="R95" s="55" t="s">
        <v>378</v>
      </c>
      <c r="S95" s="193"/>
      <c r="T95" s="33"/>
      <c r="U95" s="32"/>
      <c r="V95" s="33"/>
      <c r="W95" s="34"/>
      <c r="X95" s="34"/>
      <c r="Y95" s="34"/>
      <c r="Z95" s="34"/>
      <c r="AA95" s="34"/>
      <c r="AB95" s="34"/>
      <c r="AC95" s="34"/>
      <c r="AD95" s="8"/>
      <c r="AE95" s="34"/>
      <c r="AF95" s="34"/>
      <c r="AG95" s="34"/>
      <c r="AH95" s="34"/>
      <c r="AI95" s="34"/>
      <c r="AJ95" s="34"/>
    </row>
    <row r="96" spans="1:36" s="13" customFormat="1" ht="12" x14ac:dyDescent="0.2">
      <c r="A96" s="8"/>
      <c r="B96" s="32"/>
      <c r="C96" s="218">
        <v>23</v>
      </c>
      <c r="D96" s="514"/>
      <c r="E96" s="442"/>
      <c r="F96" s="33" t="s">
        <v>271</v>
      </c>
      <c r="G96" s="32">
        <v>1</v>
      </c>
      <c r="H96" s="8" t="s">
        <v>272</v>
      </c>
      <c r="I96" s="33" t="s">
        <v>273</v>
      </c>
      <c r="J96" s="507">
        <v>25</v>
      </c>
      <c r="K96" s="563" t="s">
        <v>379</v>
      </c>
      <c r="L96" s="563" t="s">
        <v>271</v>
      </c>
      <c r="M96" s="8" t="s">
        <v>271</v>
      </c>
      <c r="N96" s="32">
        <v>1</v>
      </c>
      <c r="O96" s="8" t="s">
        <v>272</v>
      </c>
      <c r="P96" s="8" t="s">
        <v>273</v>
      </c>
      <c r="Q96" s="507">
        <v>25</v>
      </c>
      <c r="R96" s="55" t="s">
        <v>378</v>
      </c>
      <c r="S96" s="193"/>
      <c r="T96" s="33"/>
      <c r="U96" s="32"/>
      <c r="V96" s="33"/>
      <c r="W96" s="34"/>
      <c r="X96" s="34"/>
      <c r="Y96" s="34"/>
      <c r="Z96" s="34"/>
      <c r="AA96" s="34"/>
      <c r="AB96" s="34"/>
      <c r="AC96" s="34"/>
      <c r="AD96" s="8"/>
      <c r="AE96" s="34"/>
      <c r="AF96" s="34"/>
      <c r="AG96" s="34"/>
      <c r="AH96" s="34"/>
      <c r="AI96" s="34"/>
      <c r="AJ96" s="34"/>
    </row>
    <row r="97" spans="1:36" s="13" customFormat="1" ht="12" x14ac:dyDescent="0.2">
      <c r="A97" s="8"/>
      <c r="B97" s="32"/>
      <c r="C97" s="218">
        <v>24</v>
      </c>
      <c r="D97" s="514"/>
      <c r="E97" s="442"/>
      <c r="F97" s="33" t="s">
        <v>377</v>
      </c>
      <c r="G97" s="32">
        <v>1</v>
      </c>
      <c r="H97" s="8" t="s">
        <v>380</v>
      </c>
      <c r="I97" s="33" t="s">
        <v>381</v>
      </c>
      <c r="J97" s="507">
        <v>25</v>
      </c>
      <c r="K97" s="563" t="s">
        <v>382</v>
      </c>
      <c r="L97" s="563" t="s">
        <v>377</v>
      </c>
      <c r="M97" s="8" t="s">
        <v>377</v>
      </c>
      <c r="N97" s="32">
        <v>1</v>
      </c>
      <c r="O97" s="8" t="s">
        <v>380</v>
      </c>
      <c r="P97" s="8" t="s">
        <v>381</v>
      </c>
      <c r="Q97" s="507">
        <v>25</v>
      </c>
      <c r="R97" s="32"/>
      <c r="S97" s="193"/>
      <c r="T97" s="33"/>
      <c r="U97" s="32"/>
      <c r="V97" s="33"/>
      <c r="W97" s="34"/>
      <c r="X97" s="34"/>
      <c r="Y97" s="34"/>
      <c r="Z97" s="34"/>
      <c r="AA97" s="34"/>
      <c r="AB97" s="34"/>
      <c r="AC97" s="34"/>
      <c r="AD97" s="8"/>
      <c r="AE97" s="34"/>
      <c r="AF97" s="34"/>
      <c r="AG97" s="34"/>
      <c r="AH97" s="34"/>
      <c r="AI97" s="34"/>
      <c r="AJ97" s="34"/>
    </row>
    <row r="98" spans="1:36" s="13" customFormat="1" ht="12" x14ac:dyDescent="0.2">
      <c r="A98" s="8"/>
      <c r="B98" s="32"/>
      <c r="C98" s="218">
        <v>25</v>
      </c>
      <c r="D98" s="514"/>
      <c r="E98" s="442"/>
      <c r="F98" s="33" t="s">
        <v>379</v>
      </c>
      <c r="G98" s="32">
        <v>1</v>
      </c>
      <c r="H98" s="8" t="s">
        <v>383</v>
      </c>
      <c r="I98" s="33" t="s">
        <v>384</v>
      </c>
      <c r="J98" s="507">
        <v>25</v>
      </c>
      <c r="K98" s="563" t="s">
        <v>385</v>
      </c>
      <c r="L98" s="563" t="s">
        <v>379</v>
      </c>
      <c r="M98" s="8" t="s">
        <v>379</v>
      </c>
      <c r="N98" s="32">
        <v>1</v>
      </c>
      <c r="O98" s="8" t="s">
        <v>383</v>
      </c>
      <c r="P98" s="8" t="s">
        <v>384</v>
      </c>
      <c r="Q98" s="507">
        <v>25</v>
      </c>
      <c r="R98" s="32"/>
      <c r="S98" s="193"/>
      <c r="T98" s="33"/>
      <c r="U98" s="32"/>
      <c r="V98" s="33"/>
      <c r="W98" s="34"/>
      <c r="X98" s="34"/>
      <c r="Y98" s="34"/>
      <c r="Z98" s="34"/>
      <c r="AA98" s="34"/>
      <c r="AB98" s="34"/>
      <c r="AC98" s="34"/>
      <c r="AD98" s="8"/>
      <c r="AE98" s="34"/>
      <c r="AF98" s="34"/>
      <c r="AG98" s="34"/>
      <c r="AH98" s="34"/>
      <c r="AI98" s="34"/>
      <c r="AJ98" s="34"/>
    </row>
    <row r="99" spans="1:36" s="13" customFormat="1" ht="12" x14ac:dyDescent="0.2">
      <c r="A99" s="8"/>
      <c r="B99" s="32"/>
      <c r="C99" s="218">
        <v>26</v>
      </c>
      <c r="D99" s="514"/>
      <c r="E99" s="442"/>
      <c r="F99" s="33" t="s">
        <v>382</v>
      </c>
      <c r="G99" s="32">
        <v>1</v>
      </c>
      <c r="H99" s="8" t="s">
        <v>386</v>
      </c>
      <c r="I99" s="33" t="s">
        <v>387</v>
      </c>
      <c r="J99" s="507">
        <v>25</v>
      </c>
      <c r="K99" s="563" t="s">
        <v>388</v>
      </c>
      <c r="L99" s="563" t="s">
        <v>382</v>
      </c>
      <c r="M99" s="8" t="s">
        <v>382</v>
      </c>
      <c r="N99" s="32">
        <v>1</v>
      </c>
      <c r="O99" s="8" t="s">
        <v>386</v>
      </c>
      <c r="P99" s="8" t="s">
        <v>387</v>
      </c>
      <c r="Q99" s="507">
        <v>25</v>
      </c>
      <c r="R99" s="32"/>
      <c r="S99" s="193"/>
      <c r="T99" s="33"/>
      <c r="U99" s="32"/>
      <c r="V99" s="33"/>
      <c r="W99" s="34"/>
      <c r="X99" s="34"/>
      <c r="Y99" s="34"/>
      <c r="Z99" s="34"/>
      <c r="AA99" s="34"/>
      <c r="AB99" s="34"/>
      <c r="AC99" s="34"/>
      <c r="AD99" s="8"/>
      <c r="AE99" s="34"/>
      <c r="AF99" s="34"/>
      <c r="AG99" s="34"/>
      <c r="AH99" s="34"/>
      <c r="AI99" s="34"/>
      <c r="AJ99" s="34"/>
    </row>
    <row r="100" spans="1:36" s="13" customFormat="1" ht="12" x14ac:dyDescent="0.2">
      <c r="A100" s="8"/>
      <c r="B100" s="32"/>
      <c r="C100" s="218">
        <v>27</v>
      </c>
      <c r="D100" s="514"/>
      <c r="E100" s="442"/>
      <c r="F100" s="33" t="s">
        <v>385</v>
      </c>
      <c r="G100" s="32">
        <v>1</v>
      </c>
      <c r="H100" s="8" t="s">
        <v>389</v>
      </c>
      <c r="I100" s="33" t="s">
        <v>390</v>
      </c>
      <c r="J100" s="507">
        <v>25</v>
      </c>
      <c r="K100" s="563" t="s">
        <v>391</v>
      </c>
      <c r="L100" s="563" t="s">
        <v>385</v>
      </c>
      <c r="M100" s="8" t="s">
        <v>385</v>
      </c>
      <c r="N100" s="32">
        <v>1</v>
      </c>
      <c r="O100" s="8" t="s">
        <v>389</v>
      </c>
      <c r="P100" s="8" t="s">
        <v>390</v>
      </c>
      <c r="Q100" s="507">
        <v>25</v>
      </c>
      <c r="R100" s="32"/>
      <c r="S100" s="193"/>
      <c r="T100" s="33"/>
      <c r="U100" s="32"/>
      <c r="V100" s="33"/>
      <c r="W100" s="34"/>
      <c r="X100" s="34"/>
      <c r="Y100" s="34"/>
      <c r="Z100" s="34"/>
      <c r="AA100" s="34"/>
      <c r="AB100" s="34"/>
      <c r="AC100" s="34"/>
      <c r="AD100" s="8"/>
      <c r="AE100" s="34"/>
      <c r="AF100" s="34"/>
      <c r="AG100" s="34"/>
      <c r="AH100" s="34"/>
      <c r="AI100" s="34"/>
      <c r="AJ100" s="34"/>
    </row>
    <row r="101" spans="1:36" s="13" customFormat="1" ht="12" x14ac:dyDescent="0.2">
      <c r="A101" s="8"/>
      <c r="B101" s="32"/>
      <c r="C101" s="218">
        <v>28</v>
      </c>
      <c r="D101" s="514"/>
      <c r="E101" s="442"/>
      <c r="F101" s="33" t="s">
        <v>388</v>
      </c>
      <c r="G101" s="32">
        <v>1</v>
      </c>
      <c r="H101" s="8" t="s">
        <v>392</v>
      </c>
      <c r="I101" s="33" t="s">
        <v>393</v>
      </c>
      <c r="J101" s="507">
        <v>25</v>
      </c>
      <c r="K101" s="563" t="s">
        <v>394</v>
      </c>
      <c r="L101" s="563" t="s">
        <v>388</v>
      </c>
      <c r="M101" s="8" t="s">
        <v>388</v>
      </c>
      <c r="N101" s="32">
        <v>1</v>
      </c>
      <c r="O101" s="8" t="s">
        <v>392</v>
      </c>
      <c r="P101" s="8" t="s">
        <v>393</v>
      </c>
      <c r="Q101" s="507">
        <v>25</v>
      </c>
      <c r="R101" s="32"/>
      <c r="S101" s="193"/>
      <c r="T101" s="33"/>
      <c r="U101" s="32"/>
      <c r="V101" s="33"/>
      <c r="W101" s="34"/>
      <c r="X101" s="34"/>
      <c r="Y101" s="34"/>
      <c r="Z101" s="34"/>
      <c r="AA101" s="34"/>
      <c r="AB101" s="34"/>
      <c r="AC101" s="34"/>
      <c r="AD101" s="8"/>
      <c r="AE101" s="34"/>
      <c r="AF101" s="34"/>
      <c r="AG101" s="34"/>
      <c r="AH101" s="34"/>
      <c r="AI101" s="34"/>
      <c r="AJ101" s="34"/>
    </row>
    <row r="102" spans="1:36" s="13" customFormat="1" ht="12" x14ac:dyDescent="0.2">
      <c r="A102" s="8"/>
      <c r="B102" s="32"/>
      <c r="C102" s="218">
        <v>29</v>
      </c>
      <c r="D102" s="514"/>
      <c r="E102" s="442"/>
      <c r="F102" s="33" t="s">
        <v>391</v>
      </c>
      <c r="G102" s="32">
        <v>1</v>
      </c>
      <c r="H102" s="8" t="s">
        <v>395</v>
      </c>
      <c r="I102" s="33" t="s">
        <v>396</v>
      </c>
      <c r="J102" s="507">
        <v>25</v>
      </c>
      <c r="K102" s="563" t="s">
        <v>397</v>
      </c>
      <c r="L102" s="563" t="s">
        <v>391</v>
      </c>
      <c r="M102" s="8" t="s">
        <v>391</v>
      </c>
      <c r="N102" s="32">
        <v>1</v>
      </c>
      <c r="O102" s="8" t="s">
        <v>395</v>
      </c>
      <c r="P102" s="8" t="s">
        <v>396</v>
      </c>
      <c r="Q102" s="507">
        <v>25</v>
      </c>
      <c r="R102" s="32"/>
      <c r="S102" s="193"/>
      <c r="T102" s="33"/>
      <c r="U102" s="32"/>
      <c r="V102" s="33"/>
      <c r="W102" s="34"/>
      <c r="X102" s="34"/>
      <c r="Y102" s="34"/>
      <c r="Z102" s="34"/>
      <c r="AA102" s="34"/>
      <c r="AB102" s="34"/>
      <c r="AC102" s="34"/>
      <c r="AD102" s="8"/>
      <c r="AE102" s="34"/>
      <c r="AF102" s="34"/>
      <c r="AG102" s="34"/>
      <c r="AH102" s="34"/>
      <c r="AI102" s="34"/>
      <c r="AJ102" s="34"/>
    </row>
    <row r="103" spans="1:36" s="13" customFormat="1" ht="12" x14ac:dyDescent="0.2">
      <c r="A103" s="8"/>
      <c r="B103" s="32"/>
      <c r="C103" s="218">
        <v>30</v>
      </c>
      <c r="D103" s="514"/>
      <c r="E103" s="442"/>
      <c r="F103" s="33" t="s">
        <v>394</v>
      </c>
      <c r="G103" s="32">
        <v>1</v>
      </c>
      <c r="H103" s="8" t="s">
        <v>398</v>
      </c>
      <c r="I103" s="33" t="s">
        <v>399</v>
      </c>
      <c r="J103" s="507">
        <v>25</v>
      </c>
      <c r="K103" s="563" t="s">
        <v>400</v>
      </c>
      <c r="L103" s="563" t="s">
        <v>394</v>
      </c>
      <c r="M103" s="8" t="s">
        <v>394</v>
      </c>
      <c r="N103" s="32">
        <v>1</v>
      </c>
      <c r="O103" s="8" t="s">
        <v>398</v>
      </c>
      <c r="P103" s="8" t="s">
        <v>399</v>
      </c>
      <c r="Q103" s="507">
        <v>25</v>
      </c>
      <c r="R103" s="32"/>
      <c r="S103" s="193"/>
      <c r="T103" s="33"/>
      <c r="U103" s="32"/>
      <c r="V103" s="33"/>
      <c r="W103" s="34"/>
      <c r="X103" s="34"/>
      <c r="Y103" s="34"/>
      <c r="Z103" s="34"/>
      <c r="AA103" s="34"/>
      <c r="AB103" s="34"/>
      <c r="AC103" s="34"/>
      <c r="AD103" s="8"/>
      <c r="AE103" s="34"/>
      <c r="AF103" s="34"/>
      <c r="AG103" s="34"/>
      <c r="AH103" s="34"/>
      <c r="AI103" s="34"/>
      <c r="AJ103" s="34"/>
    </row>
    <row r="104" spans="1:36" s="13" customFormat="1" ht="12" x14ac:dyDescent="0.2">
      <c r="A104" s="8"/>
      <c r="B104" s="32"/>
      <c r="C104" s="218">
        <v>31</v>
      </c>
      <c r="D104" s="514"/>
      <c r="E104" s="442"/>
      <c r="F104" s="33" t="s">
        <v>397</v>
      </c>
      <c r="G104" s="32">
        <v>1</v>
      </c>
      <c r="H104" s="8" t="s">
        <v>401</v>
      </c>
      <c r="I104" s="33" t="s">
        <v>402</v>
      </c>
      <c r="J104" s="507">
        <v>25</v>
      </c>
      <c r="K104" s="563" t="s">
        <v>403</v>
      </c>
      <c r="L104" s="563" t="s">
        <v>397</v>
      </c>
      <c r="M104" s="8" t="s">
        <v>397</v>
      </c>
      <c r="N104" s="32">
        <v>1</v>
      </c>
      <c r="O104" s="8" t="s">
        <v>401</v>
      </c>
      <c r="P104" s="8" t="s">
        <v>402</v>
      </c>
      <c r="Q104" s="507">
        <v>25</v>
      </c>
      <c r="R104" s="32"/>
      <c r="S104" s="193"/>
      <c r="T104" s="33"/>
      <c r="U104" s="32"/>
      <c r="V104" s="33"/>
      <c r="W104" s="34"/>
      <c r="X104" s="34"/>
      <c r="Y104" s="34"/>
      <c r="Z104" s="34"/>
      <c r="AA104" s="34"/>
      <c r="AB104" s="34"/>
      <c r="AC104" s="34"/>
      <c r="AD104" s="8"/>
      <c r="AE104" s="34"/>
      <c r="AF104" s="34"/>
      <c r="AG104" s="34"/>
      <c r="AH104" s="34"/>
      <c r="AI104" s="34"/>
      <c r="AJ104" s="34"/>
    </row>
    <row r="105" spans="1:36" s="13" customFormat="1" ht="12" x14ac:dyDescent="0.2">
      <c r="A105" s="8"/>
      <c r="B105" s="32"/>
      <c r="C105" s="218">
        <v>32</v>
      </c>
      <c r="D105" s="514"/>
      <c r="E105" s="442"/>
      <c r="F105" s="33" t="s">
        <v>400</v>
      </c>
      <c r="G105" s="32">
        <v>2</v>
      </c>
      <c r="H105" s="8" t="s">
        <v>404</v>
      </c>
      <c r="I105" s="33" t="s">
        <v>405</v>
      </c>
      <c r="J105" s="507">
        <v>25</v>
      </c>
      <c r="K105" s="218"/>
      <c r="L105" s="563" t="s">
        <v>400</v>
      </c>
      <c r="M105" s="8" t="s">
        <v>400</v>
      </c>
      <c r="N105" s="32">
        <v>2</v>
      </c>
      <c r="O105" s="8" t="s">
        <v>404</v>
      </c>
      <c r="P105" s="8" t="s">
        <v>405</v>
      </c>
      <c r="Q105" s="507">
        <v>25</v>
      </c>
      <c r="R105" s="32"/>
      <c r="S105" s="193"/>
      <c r="T105" s="33"/>
      <c r="U105" s="32"/>
      <c r="V105" s="33"/>
      <c r="W105" s="34"/>
      <c r="X105" s="34"/>
      <c r="Y105" s="34"/>
      <c r="Z105" s="34"/>
      <c r="AA105" s="34"/>
      <c r="AB105" s="34"/>
      <c r="AC105" s="34"/>
      <c r="AD105" s="8"/>
      <c r="AE105" s="34"/>
      <c r="AF105" s="34"/>
      <c r="AG105" s="34"/>
      <c r="AH105" s="34"/>
      <c r="AI105" s="34"/>
      <c r="AJ105" s="34"/>
    </row>
    <row r="106" spans="1:36" s="13" customFormat="1" ht="12" x14ac:dyDescent="0.2">
      <c r="A106" s="8"/>
      <c r="B106" s="32"/>
      <c r="C106" s="218">
        <v>33</v>
      </c>
      <c r="D106" s="514"/>
      <c r="E106" s="442"/>
      <c r="F106" s="33" t="s">
        <v>403</v>
      </c>
      <c r="G106" s="32">
        <v>1</v>
      </c>
      <c r="H106" s="8" t="s">
        <v>406</v>
      </c>
      <c r="I106" s="33" t="s">
        <v>407</v>
      </c>
      <c r="J106" s="507">
        <v>25</v>
      </c>
      <c r="K106" s="218"/>
      <c r="L106" s="563"/>
      <c r="M106" s="8" t="s">
        <v>403</v>
      </c>
      <c r="N106" s="32">
        <v>1</v>
      </c>
      <c r="O106" s="8" t="s">
        <v>406</v>
      </c>
      <c r="P106" s="8" t="s">
        <v>407</v>
      </c>
      <c r="Q106" s="507">
        <v>25</v>
      </c>
      <c r="R106" s="55" t="s">
        <v>408</v>
      </c>
      <c r="S106" s="193"/>
      <c r="T106" s="33"/>
      <c r="U106" s="32"/>
      <c r="V106" s="33"/>
      <c r="W106" s="34"/>
      <c r="X106" s="34"/>
      <c r="Y106" s="34"/>
      <c r="Z106" s="34"/>
      <c r="AA106" s="34"/>
      <c r="AB106" s="34"/>
      <c r="AC106" s="34"/>
      <c r="AD106" s="8"/>
      <c r="AE106" s="34"/>
      <c r="AF106" s="34"/>
      <c r="AG106" s="34"/>
      <c r="AH106" s="34"/>
      <c r="AI106" s="34"/>
      <c r="AJ106" s="34"/>
    </row>
    <row r="107" spans="1:36" s="13" customFormat="1" ht="12" x14ac:dyDescent="0.2">
      <c r="A107" s="8"/>
      <c r="B107" s="32"/>
      <c r="C107" s="218"/>
      <c r="D107" s="514"/>
      <c r="E107" s="442"/>
      <c r="F107" s="56" t="s">
        <v>409</v>
      </c>
      <c r="G107" s="513">
        <v>1</v>
      </c>
      <c r="H107" s="44" t="s">
        <v>410</v>
      </c>
      <c r="I107" s="56" t="s">
        <v>411</v>
      </c>
      <c r="J107" s="507"/>
      <c r="K107" s="563"/>
      <c r="L107" s="563"/>
      <c r="M107" s="8"/>
      <c r="N107" s="8"/>
      <c r="O107" s="8"/>
      <c r="P107" s="8"/>
      <c r="Q107" s="507"/>
      <c r="R107" s="55" t="s">
        <v>412</v>
      </c>
      <c r="S107" s="193"/>
      <c r="T107" s="33"/>
      <c r="U107" s="32"/>
      <c r="V107" s="33"/>
      <c r="W107" s="34"/>
      <c r="X107" s="34"/>
      <c r="Y107" s="34"/>
      <c r="Z107" s="34"/>
      <c r="AA107" s="34"/>
      <c r="AB107" s="34"/>
      <c r="AC107" s="34"/>
      <c r="AD107" s="8"/>
      <c r="AE107" s="34"/>
      <c r="AF107" s="34"/>
      <c r="AG107" s="34"/>
      <c r="AH107" s="34"/>
      <c r="AI107" s="34"/>
      <c r="AJ107" s="34"/>
    </row>
    <row r="108" spans="1:36" s="13" customFormat="1" ht="12" x14ac:dyDescent="0.2">
      <c r="A108" s="8"/>
      <c r="B108" s="32"/>
      <c r="C108" s="218"/>
      <c r="D108" s="514"/>
      <c r="E108" s="442"/>
      <c r="F108" s="56" t="s">
        <v>413</v>
      </c>
      <c r="G108" s="513">
        <v>1</v>
      </c>
      <c r="H108" s="44" t="s">
        <v>414</v>
      </c>
      <c r="I108" s="56" t="s">
        <v>415</v>
      </c>
      <c r="J108" s="507"/>
      <c r="K108" s="563"/>
      <c r="L108" s="563"/>
      <c r="M108" s="8"/>
      <c r="N108" s="8"/>
      <c r="O108" s="8"/>
      <c r="P108" s="8"/>
      <c r="Q108" s="507"/>
      <c r="R108" s="55" t="s">
        <v>412</v>
      </c>
      <c r="S108" s="193"/>
      <c r="T108" s="33"/>
      <c r="U108" s="32"/>
      <c r="V108" s="33"/>
      <c r="W108" s="34"/>
      <c r="X108" s="34"/>
      <c r="Y108" s="34"/>
      <c r="Z108" s="34"/>
      <c r="AA108" s="34"/>
      <c r="AB108" s="34"/>
      <c r="AC108" s="34"/>
      <c r="AD108" s="8"/>
      <c r="AE108" s="34"/>
      <c r="AF108" s="34"/>
      <c r="AG108" s="34"/>
      <c r="AH108" s="34"/>
      <c r="AI108" s="34"/>
      <c r="AJ108" s="34"/>
    </row>
    <row r="109" spans="1:36" s="13" customFormat="1" ht="12" x14ac:dyDescent="0.2">
      <c r="A109" s="8"/>
      <c r="B109" s="32"/>
      <c r="C109" s="218"/>
      <c r="D109" s="514"/>
      <c r="E109" s="442"/>
      <c r="F109" s="56" t="s">
        <v>416</v>
      </c>
      <c r="G109" s="513">
        <v>1</v>
      </c>
      <c r="H109" s="44" t="s">
        <v>417</v>
      </c>
      <c r="I109" s="56" t="s">
        <v>418</v>
      </c>
      <c r="J109" s="507"/>
      <c r="K109" s="563"/>
      <c r="L109" s="563"/>
      <c r="M109" s="8"/>
      <c r="N109" s="8"/>
      <c r="O109" s="8"/>
      <c r="P109" s="8"/>
      <c r="Q109" s="507"/>
      <c r="R109" s="55" t="s">
        <v>412</v>
      </c>
      <c r="S109" s="193"/>
      <c r="T109" s="33"/>
      <c r="U109" s="32"/>
      <c r="V109" s="33"/>
      <c r="W109" s="34"/>
      <c r="X109" s="34"/>
      <c r="Y109" s="34"/>
      <c r="Z109" s="34"/>
      <c r="AA109" s="34"/>
      <c r="AB109" s="34"/>
      <c r="AC109" s="34"/>
      <c r="AD109" s="8"/>
      <c r="AE109" s="34"/>
      <c r="AF109" s="34"/>
      <c r="AG109" s="34"/>
      <c r="AH109" s="34"/>
      <c r="AI109" s="34"/>
      <c r="AJ109" s="34"/>
    </row>
    <row r="110" spans="1:36" s="13" customFormat="1" ht="12" x14ac:dyDescent="0.2">
      <c r="A110" s="697"/>
      <c r="B110" s="53"/>
      <c r="C110" s="697"/>
      <c r="D110" s="53"/>
      <c r="E110" s="698"/>
      <c r="F110" s="54"/>
      <c r="G110" s="53"/>
      <c r="H110" s="698"/>
      <c r="I110" s="54"/>
      <c r="J110" s="53"/>
      <c r="K110" s="697"/>
      <c r="L110" s="697"/>
      <c r="M110" s="697"/>
      <c r="N110" s="697"/>
      <c r="O110" s="697"/>
      <c r="P110" s="697"/>
      <c r="Q110" s="586"/>
      <c r="R110" s="53"/>
      <c r="S110" s="698"/>
      <c r="T110" s="54"/>
      <c r="U110" s="32"/>
      <c r="V110" s="33"/>
      <c r="W110" s="34"/>
      <c r="X110" s="34"/>
      <c r="Y110" s="34"/>
      <c r="Z110" s="34"/>
      <c r="AA110" s="34"/>
      <c r="AB110" s="34"/>
      <c r="AC110" s="34"/>
      <c r="AD110" s="8"/>
      <c r="AE110" s="34"/>
      <c r="AF110" s="34"/>
      <c r="AG110" s="34"/>
      <c r="AH110" s="34"/>
      <c r="AI110" s="34"/>
      <c r="AJ110" s="34"/>
    </row>
    <row r="111" spans="1:36" s="8" customFormat="1" x14ac:dyDescent="0.25">
      <c r="C111" s="198" t="s">
        <v>419</v>
      </c>
      <c r="I111" s="63"/>
      <c r="J111" s="6"/>
      <c r="K111" s="1"/>
      <c r="L111" s="16"/>
      <c r="M111" s="3"/>
      <c r="N111" s="3"/>
      <c r="O111" s="245"/>
      <c r="P111" s="245"/>
      <c r="Q111" s="244"/>
      <c r="R111" s="7"/>
      <c r="S111" s="7"/>
      <c r="T111" s="7"/>
    </row>
    <row r="112" spans="1:36" x14ac:dyDescent="0.25">
      <c r="A112" s="556"/>
      <c r="B112" s="609"/>
      <c r="C112" s="610" t="s">
        <v>11</v>
      </c>
      <c r="D112" s="609"/>
      <c r="E112" s="609"/>
      <c r="F112" s="105"/>
      <c r="G112" s="609"/>
      <c r="H112" s="611" t="s">
        <v>420</v>
      </c>
      <c r="I112" s="105"/>
      <c r="J112" s="611"/>
      <c r="K112" s="609"/>
      <c r="L112" s="612"/>
      <c r="M112" s="609"/>
      <c r="N112" s="609"/>
      <c r="O112" s="613"/>
      <c r="P112" s="614"/>
      <c r="Q112" s="614"/>
      <c r="R112" s="556"/>
      <c r="S112" s="556"/>
      <c r="T112" s="556"/>
      <c r="U112"/>
    </row>
    <row r="113" spans="1:20" s="13" customFormat="1" x14ac:dyDescent="0.25">
      <c r="A113" s="35" t="s">
        <v>90</v>
      </c>
      <c r="B113" s="35" t="s">
        <v>75</v>
      </c>
      <c r="C113" s="322" t="s">
        <v>91</v>
      </c>
      <c r="D113" s="35"/>
      <c r="E113" s="35"/>
      <c r="F113" s="35"/>
      <c r="G113" s="35"/>
      <c r="H113" s="35"/>
      <c r="I113" s="35"/>
      <c r="J113" s="35"/>
      <c r="K113" s="60">
        <v>2025</v>
      </c>
      <c r="L113" s="35" t="s">
        <v>421</v>
      </c>
      <c r="M113" s="36"/>
      <c r="N113" s="37"/>
      <c r="O113" s="35"/>
      <c r="P113" s="35"/>
      <c r="Q113" s="35"/>
      <c r="R113" s="35"/>
      <c r="S113" s="35"/>
      <c r="T113" s="35"/>
    </row>
    <row r="114" spans="1:20" s="13" customFormat="1" ht="12" x14ac:dyDescent="0.2">
      <c r="A114" s="445" t="s">
        <v>422</v>
      </c>
      <c r="B114" s="328"/>
      <c r="C114" s="312" t="s">
        <v>95</v>
      </c>
      <c r="D114" s="315" t="s">
        <v>96</v>
      </c>
      <c r="E114" s="310" t="s">
        <v>97</v>
      </c>
      <c r="F114" s="311" t="s">
        <v>98</v>
      </c>
      <c r="G114" s="312" t="s">
        <v>99</v>
      </c>
      <c r="H114" s="311" t="s">
        <v>100</v>
      </c>
      <c r="I114" s="314" t="s">
        <v>101</v>
      </c>
      <c r="J114" s="310" t="s">
        <v>102</v>
      </c>
      <c r="K114" s="310" t="s">
        <v>103</v>
      </c>
      <c r="L114" s="310" t="s">
        <v>104</v>
      </c>
      <c r="M114" s="311" t="s">
        <v>105</v>
      </c>
      <c r="N114" s="312" t="s">
        <v>106</v>
      </c>
      <c r="O114" s="311" t="s">
        <v>107</v>
      </c>
      <c r="P114" s="314" t="s">
        <v>108</v>
      </c>
      <c r="Q114" s="315" t="s">
        <v>109</v>
      </c>
      <c r="R114" s="142" t="s">
        <v>110</v>
      </c>
      <c r="S114" s="142" t="s">
        <v>423</v>
      </c>
      <c r="T114" s="142" t="s">
        <v>112</v>
      </c>
    </row>
    <row r="115" spans="1:20" s="13" customFormat="1" ht="12" x14ac:dyDescent="0.2">
      <c r="A115" s="8"/>
      <c r="B115" s="329"/>
      <c r="C115" s="193">
        <v>1.1000000000000001</v>
      </c>
      <c r="D115" s="133">
        <v>1</v>
      </c>
      <c r="E115" s="134">
        <v>1</v>
      </c>
      <c r="F115" s="117" t="s">
        <v>113</v>
      </c>
      <c r="G115" s="110">
        <v>1</v>
      </c>
      <c r="H115" s="117" t="s">
        <v>114</v>
      </c>
      <c r="I115" s="154" t="s">
        <v>115</v>
      </c>
      <c r="J115" s="134">
        <v>25</v>
      </c>
      <c r="K115" s="108">
        <v>1</v>
      </c>
      <c r="L115" s="143">
        <v>1</v>
      </c>
      <c r="M115" s="117" t="s">
        <v>113</v>
      </c>
      <c r="N115" s="110">
        <v>1</v>
      </c>
      <c r="O115" s="117" t="s">
        <v>114</v>
      </c>
      <c r="P115" s="154" t="s">
        <v>115</v>
      </c>
      <c r="Q115" s="108">
        <v>25</v>
      </c>
      <c r="R115" s="115"/>
      <c r="S115" s="116"/>
      <c r="T115" s="116"/>
    </row>
    <row r="116" spans="1:20" s="13" customFormat="1" ht="12" x14ac:dyDescent="0.2">
      <c r="A116" s="8"/>
      <c r="B116" s="329"/>
      <c r="C116" s="193">
        <v>1.2</v>
      </c>
      <c r="D116" s="133">
        <v>1</v>
      </c>
      <c r="E116" s="134">
        <v>1</v>
      </c>
      <c r="F116" s="117" t="s">
        <v>116</v>
      </c>
      <c r="G116" s="110">
        <v>1</v>
      </c>
      <c r="H116" s="117" t="s">
        <v>117</v>
      </c>
      <c r="I116" s="154" t="s">
        <v>118</v>
      </c>
      <c r="J116" s="134">
        <v>25</v>
      </c>
      <c r="K116" s="108">
        <v>1</v>
      </c>
      <c r="L116" s="143">
        <v>1</v>
      </c>
      <c r="M116" s="117" t="s">
        <v>116</v>
      </c>
      <c r="N116" s="110">
        <v>1</v>
      </c>
      <c r="O116" s="117" t="s">
        <v>117</v>
      </c>
      <c r="P116" s="154" t="s">
        <v>118</v>
      </c>
      <c r="Q116" s="108">
        <v>25</v>
      </c>
      <c r="R116" s="115"/>
      <c r="S116" s="116"/>
      <c r="T116" s="116"/>
    </row>
    <row r="117" spans="1:20" s="13" customFormat="1" ht="12" x14ac:dyDescent="0.2">
      <c r="A117" s="8"/>
      <c r="B117" s="329"/>
      <c r="C117" s="193">
        <v>2.1</v>
      </c>
      <c r="D117" s="67">
        <v>2</v>
      </c>
      <c r="E117" s="137">
        <v>1</v>
      </c>
      <c r="F117" s="150" t="s">
        <v>119</v>
      </c>
      <c r="G117" s="69">
        <v>1</v>
      </c>
      <c r="H117" s="150" t="s">
        <v>120</v>
      </c>
      <c r="I117" s="156" t="s">
        <v>121</v>
      </c>
      <c r="J117" s="137">
        <v>25</v>
      </c>
      <c r="K117" s="308">
        <v>2</v>
      </c>
      <c r="L117" s="468">
        <v>1</v>
      </c>
      <c r="M117" s="150" t="s">
        <v>424</v>
      </c>
      <c r="N117" s="132"/>
      <c r="O117" s="150" t="s">
        <v>120</v>
      </c>
      <c r="P117" s="156" t="s">
        <v>121</v>
      </c>
      <c r="Q117" s="131"/>
      <c r="R117" s="120" t="s">
        <v>425</v>
      </c>
      <c r="S117" s="116"/>
      <c r="T117" s="116"/>
    </row>
    <row r="118" spans="1:20" s="13" customFormat="1" ht="12" x14ac:dyDescent="0.2">
      <c r="A118" s="8"/>
      <c r="B118" s="329"/>
      <c r="C118" s="193">
        <v>2.2000000000000002</v>
      </c>
      <c r="D118" s="67">
        <v>2</v>
      </c>
      <c r="E118" s="137">
        <v>1</v>
      </c>
      <c r="F118" s="150" t="s">
        <v>127</v>
      </c>
      <c r="G118" s="69">
        <v>1</v>
      </c>
      <c r="H118" s="150" t="s">
        <v>128</v>
      </c>
      <c r="I118" s="156" t="s">
        <v>129</v>
      </c>
      <c r="J118" s="137">
        <v>25</v>
      </c>
      <c r="K118" s="70">
        <v>2</v>
      </c>
      <c r="L118" s="537">
        <v>1</v>
      </c>
      <c r="M118" s="150" t="s">
        <v>426</v>
      </c>
      <c r="N118" s="76"/>
      <c r="O118" s="150" t="s">
        <v>128</v>
      </c>
      <c r="P118" s="156" t="s">
        <v>129</v>
      </c>
      <c r="Q118" s="102"/>
      <c r="R118" s="538" t="s">
        <v>427</v>
      </c>
      <c r="S118" s="116"/>
      <c r="T118" s="116"/>
    </row>
    <row r="119" spans="1:20" s="13" customFormat="1" ht="12" x14ac:dyDescent="0.2">
      <c r="A119" s="8"/>
      <c r="B119" s="329"/>
      <c r="C119" s="193">
        <v>3.1</v>
      </c>
      <c r="D119" s="135">
        <v>3</v>
      </c>
      <c r="E119" s="136">
        <v>1</v>
      </c>
      <c r="F119" s="148" t="s">
        <v>135</v>
      </c>
      <c r="G119" s="149">
        <v>1</v>
      </c>
      <c r="H119" s="148" t="s">
        <v>136</v>
      </c>
      <c r="I119" s="155" t="s">
        <v>137</v>
      </c>
      <c r="J119" s="136">
        <v>25</v>
      </c>
      <c r="K119" s="308">
        <v>3</v>
      </c>
      <c r="L119" s="468">
        <v>1</v>
      </c>
      <c r="M119" s="183" t="s">
        <v>428</v>
      </c>
      <c r="N119" s="132"/>
      <c r="O119" s="148" t="s">
        <v>136</v>
      </c>
      <c r="P119" s="155" t="s">
        <v>137</v>
      </c>
      <c r="Q119" s="131"/>
      <c r="R119" s="120" t="s">
        <v>425</v>
      </c>
      <c r="S119" s="116"/>
      <c r="T119" s="116" t="s">
        <v>140</v>
      </c>
    </row>
    <row r="120" spans="1:20" s="13" customFormat="1" ht="12" x14ac:dyDescent="0.2">
      <c r="A120" s="8"/>
      <c r="B120" s="329"/>
      <c r="C120" s="193">
        <v>5.0999999999999996</v>
      </c>
      <c r="D120" s="133">
        <v>5</v>
      </c>
      <c r="E120" s="134">
        <v>2</v>
      </c>
      <c r="F120" s="151" t="s">
        <v>141</v>
      </c>
      <c r="G120" s="152">
        <v>1</v>
      </c>
      <c r="H120" s="151" t="s">
        <v>142</v>
      </c>
      <c r="I120" s="157" t="s">
        <v>143</v>
      </c>
      <c r="J120" s="138">
        <v>25</v>
      </c>
      <c r="K120" s="51">
        <v>5</v>
      </c>
      <c r="L120" s="287">
        <v>2</v>
      </c>
      <c r="M120" s="121" t="s">
        <v>144</v>
      </c>
      <c r="N120" s="76">
        <v>1</v>
      </c>
      <c r="O120" s="121" t="s">
        <v>145</v>
      </c>
      <c r="P120" s="30" t="s">
        <v>146</v>
      </c>
      <c r="Q120" s="102">
        <v>25</v>
      </c>
      <c r="R120" s="120" t="s">
        <v>147</v>
      </c>
      <c r="S120" s="116"/>
      <c r="T120" s="116"/>
    </row>
    <row r="121" spans="1:20" s="13" customFormat="1" ht="12" x14ac:dyDescent="0.2">
      <c r="A121" s="8"/>
      <c r="B121" s="329"/>
      <c r="C121" s="193">
        <v>6.1</v>
      </c>
      <c r="D121" s="219">
        <v>6</v>
      </c>
      <c r="E121" s="623">
        <v>2</v>
      </c>
      <c r="F121" s="150" t="s">
        <v>148</v>
      </c>
      <c r="G121" s="69">
        <v>1</v>
      </c>
      <c r="H121" s="150" t="s">
        <v>149</v>
      </c>
      <c r="I121" s="156" t="s">
        <v>150</v>
      </c>
      <c r="J121" s="137">
        <v>25</v>
      </c>
      <c r="K121" s="308">
        <v>6</v>
      </c>
      <c r="L121" s="468">
        <v>2</v>
      </c>
      <c r="M121" s="150" t="s">
        <v>429</v>
      </c>
      <c r="N121" s="132"/>
      <c r="O121" s="150" t="s">
        <v>149</v>
      </c>
      <c r="P121" s="156" t="s">
        <v>430</v>
      </c>
      <c r="Q121" s="131"/>
      <c r="R121" s="120" t="s">
        <v>431</v>
      </c>
      <c r="S121" s="116"/>
      <c r="T121" s="116" t="s">
        <v>156</v>
      </c>
    </row>
    <row r="122" spans="1:20" s="38" customFormat="1" ht="12" x14ac:dyDescent="0.2">
      <c r="B122" s="329"/>
      <c r="C122" s="41">
        <v>7.2</v>
      </c>
      <c r="D122" s="20">
        <v>7</v>
      </c>
      <c r="E122" s="29">
        <v>2</v>
      </c>
      <c r="F122" s="150" t="s">
        <v>157</v>
      </c>
      <c r="G122" s="69">
        <v>1</v>
      </c>
      <c r="H122" s="150" t="s">
        <v>158</v>
      </c>
      <c r="I122" s="156" t="s">
        <v>159</v>
      </c>
      <c r="J122" s="137">
        <v>25</v>
      </c>
      <c r="K122" s="51">
        <v>7</v>
      </c>
      <c r="L122" s="287">
        <v>2</v>
      </c>
      <c r="M122" s="121" t="s">
        <v>432</v>
      </c>
      <c r="N122" s="76">
        <v>1</v>
      </c>
      <c r="O122" s="121" t="s">
        <v>161</v>
      </c>
      <c r="P122" s="30" t="s">
        <v>162</v>
      </c>
      <c r="Q122" s="102">
        <v>25</v>
      </c>
      <c r="R122" s="538" t="s">
        <v>433</v>
      </c>
      <c r="S122" s="116"/>
      <c r="T122" s="116"/>
    </row>
    <row r="123" spans="1:20" s="13" customFormat="1" ht="12" x14ac:dyDescent="0.2">
      <c r="A123" s="8"/>
      <c r="B123" s="329"/>
      <c r="C123" s="193">
        <v>9.1999999999999993</v>
      </c>
      <c r="D123" s="134">
        <v>9</v>
      </c>
      <c r="E123" s="134">
        <v>3</v>
      </c>
      <c r="F123" s="290" t="s">
        <v>165</v>
      </c>
      <c r="G123" s="272">
        <v>2</v>
      </c>
      <c r="H123" s="290" t="s">
        <v>166</v>
      </c>
      <c r="I123" s="158" t="s">
        <v>167</v>
      </c>
      <c r="J123" s="160">
        <v>25</v>
      </c>
      <c r="K123" s="108">
        <v>9</v>
      </c>
      <c r="L123" s="145">
        <v>3</v>
      </c>
      <c r="M123" s="290" t="s">
        <v>168</v>
      </c>
      <c r="N123" s="272">
        <v>1</v>
      </c>
      <c r="O123" s="290" t="s">
        <v>168</v>
      </c>
      <c r="P123" s="154" t="s">
        <v>167</v>
      </c>
      <c r="Q123" s="108">
        <v>25</v>
      </c>
      <c r="R123" s="123" t="s">
        <v>434</v>
      </c>
      <c r="S123" s="323" t="s">
        <v>435</v>
      </c>
      <c r="T123" s="116"/>
    </row>
    <row r="124" spans="1:20" s="13" customFormat="1" ht="12" x14ac:dyDescent="0.2">
      <c r="A124" s="8"/>
      <c r="B124" s="329"/>
      <c r="C124" s="217" t="s">
        <v>170</v>
      </c>
      <c r="D124" s="20">
        <v>10</v>
      </c>
      <c r="E124" s="29">
        <v>3</v>
      </c>
      <c r="F124" s="150" t="s">
        <v>171</v>
      </c>
      <c r="G124" s="69">
        <v>1</v>
      </c>
      <c r="H124" s="150" t="s">
        <v>172</v>
      </c>
      <c r="I124" s="156" t="s">
        <v>173</v>
      </c>
      <c r="J124" s="137">
        <v>25</v>
      </c>
      <c r="K124" s="51">
        <v>10</v>
      </c>
      <c r="L124" s="287">
        <v>3</v>
      </c>
      <c r="M124" s="121" t="s">
        <v>436</v>
      </c>
      <c r="N124" s="76">
        <v>1</v>
      </c>
      <c r="O124" s="121" t="s">
        <v>175</v>
      </c>
      <c r="P124" s="30" t="s">
        <v>176</v>
      </c>
      <c r="Q124" s="102">
        <v>25</v>
      </c>
      <c r="R124" s="538" t="s">
        <v>433</v>
      </c>
      <c r="S124" s="116"/>
      <c r="T124" s="116"/>
    </row>
    <row r="125" spans="1:20" s="13" customFormat="1" ht="12" x14ac:dyDescent="0.2">
      <c r="A125" s="8"/>
      <c r="B125" s="329"/>
      <c r="C125" s="193">
        <v>11.1</v>
      </c>
      <c r="D125" s="20">
        <v>11</v>
      </c>
      <c r="E125" s="29">
        <v>3</v>
      </c>
      <c r="F125" s="150" t="s">
        <v>178</v>
      </c>
      <c r="G125" s="69">
        <v>1</v>
      </c>
      <c r="H125" s="150" t="s">
        <v>179</v>
      </c>
      <c r="I125" s="156" t="s">
        <v>180</v>
      </c>
      <c r="J125" s="137">
        <v>25</v>
      </c>
      <c r="K125" s="51">
        <v>11</v>
      </c>
      <c r="L125" s="146">
        <v>3</v>
      </c>
      <c r="M125" s="121" t="s">
        <v>181</v>
      </c>
      <c r="N125" s="76">
        <v>1</v>
      </c>
      <c r="O125" s="121" t="s">
        <v>182</v>
      </c>
      <c r="P125" s="30" t="s">
        <v>183</v>
      </c>
      <c r="Q125" s="102">
        <v>25</v>
      </c>
      <c r="R125" s="261" t="s">
        <v>437</v>
      </c>
      <c r="S125" s="116"/>
      <c r="T125" s="116"/>
    </row>
    <row r="126" spans="1:20" s="13" customFormat="1" ht="12" x14ac:dyDescent="0.2">
      <c r="A126" s="8"/>
      <c r="B126" s="329"/>
      <c r="C126" s="193">
        <v>11.2</v>
      </c>
      <c r="D126" s="20">
        <v>11</v>
      </c>
      <c r="E126" s="29">
        <v>3</v>
      </c>
      <c r="F126" s="24" t="s">
        <v>184</v>
      </c>
      <c r="G126" s="73">
        <v>1</v>
      </c>
      <c r="H126" s="24" t="s">
        <v>185</v>
      </c>
      <c r="I126" s="77" t="s">
        <v>186</v>
      </c>
      <c r="J126" s="29">
        <v>25</v>
      </c>
      <c r="K126" s="51">
        <v>11</v>
      </c>
      <c r="L126" s="146">
        <v>3</v>
      </c>
      <c r="M126" s="24" t="s">
        <v>184</v>
      </c>
      <c r="N126" s="73">
        <v>1</v>
      </c>
      <c r="O126" s="24" t="s">
        <v>185</v>
      </c>
      <c r="P126" s="77" t="s">
        <v>186</v>
      </c>
      <c r="Q126" s="51">
        <v>25</v>
      </c>
      <c r="R126" s="115"/>
      <c r="S126" s="116"/>
      <c r="T126" s="116"/>
    </row>
    <row r="127" spans="1:20" s="13" customFormat="1" ht="12" x14ac:dyDescent="0.2">
      <c r="A127" s="8"/>
      <c r="B127" s="329"/>
      <c r="C127" s="193">
        <v>14.1</v>
      </c>
      <c r="D127" s="139">
        <v>14</v>
      </c>
      <c r="E127" s="140">
        <v>4</v>
      </c>
      <c r="F127" s="125" t="s">
        <v>187</v>
      </c>
      <c r="G127" s="153">
        <v>1</v>
      </c>
      <c r="H127" s="125" t="s">
        <v>188</v>
      </c>
      <c r="I127" s="159" t="s">
        <v>189</v>
      </c>
      <c r="J127" s="140">
        <v>25</v>
      </c>
      <c r="K127" s="111">
        <v>14</v>
      </c>
      <c r="L127" s="147">
        <v>4</v>
      </c>
      <c r="M127" s="125" t="s">
        <v>187</v>
      </c>
      <c r="N127" s="153">
        <v>1</v>
      </c>
      <c r="O127" s="125" t="s">
        <v>188</v>
      </c>
      <c r="P127" s="159" t="s">
        <v>189</v>
      </c>
      <c r="Q127" s="111">
        <v>25</v>
      </c>
      <c r="R127" s="115"/>
      <c r="S127" s="116"/>
      <c r="T127" s="116"/>
    </row>
    <row r="128" spans="1:20" s="13" customFormat="1" ht="12" x14ac:dyDescent="0.2">
      <c r="A128" s="8"/>
      <c r="B128" s="329"/>
      <c r="C128" s="193">
        <v>15.1</v>
      </c>
      <c r="D128" s="133">
        <v>15</v>
      </c>
      <c r="E128" s="134">
        <v>4</v>
      </c>
      <c r="F128" s="117" t="s">
        <v>190</v>
      </c>
      <c r="G128" s="110">
        <v>1</v>
      </c>
      <c r="H128" s="117" t="s">
        <v>191</v>
      </c>
      <c r="I128" s="159" t="s">
        <v>192</v>
      </c>
      <c r="J128" s="140">
        <v>100</v>
      </c>
      <c r="K128" s="130">
        <v>15</v>
      </c>
      <c r="L128" s="147">
        <v>4</v>
      </c>
      <c r="M128" s="127" t="s">
        <v>190</v>
      </c>
      <c r="N128" s="110">
        <v>1</v>
      </c>
      <c r="O128" s="117" t="s">
        <v>191</v>
      </c>
      <c r="P128" s="159" t="s">
        <v>192</v>
      </c>
      <c r="Q128" s="111">
        <v>100</v>
      </c>
      <c r="R128" s="126"/>
      <c r="S128" s="116"/>
      <c r="T128" s="116"/>
    </row>
    <row r="129" spans="1:21" s="13" customFormat="1" x14ac:dyDescent="0.25">
      <c r="A129" s="436" t="s">
        <v>193</v>
      </c>
      <c r="B129" s="436" t="s">
        <v>75</v>
      </c>
      <c r="C129" s="661" t="s">
        <v>194</v>
      </c>
      <c r="D129" s="592"/>
      <c r="E129" s="592"/>
      <c r="F129" s="592"/>
      <c r="G129" s="592"/>
      <c r="H129" s="592"/>
      <c r="I129" s="592"/>
      <c r="J129" s="592"/>
      <c r="K129" s="591">
        <v>2025</v>
      </c>
      <c r="L129" s="592" t="s">
        <v>438</v>
      </c>
      <c r="M129" s="662"/>
      <c r="N129" s="663"/>
      <c r="O129" s="592"/>
      <c r="P129" s="592"/>
      <c r="Q129" s="592"/>
      <c r="R129" s="436"/>
      <c r="S129" s="436"/>
      <c r="T129" s="436"/>
      <c r="U129" s="8"/>
    </row>
    <row r="130" spans="1:21" s="8" customFormat="1" ht="12" x14ac:dyDescent="0.2">
      <c r="A130" s="445" t="s">
        <v>439</v>
      </c>
      <c r="B130" s="193"/>
      <c r="C130" s="648" t="s">
        <v>95</v>
      </c>
      <c r="D130" s="649" t="s">
        <v>96</v>
      </c>
      <c r="E130" s="650" t="s">
        <v>97</v>
      </c>
      <c r="F130" s="651" t="s">
        <v>98</v>
      </c>
      <c r="G130" s="652" t="s">
        <v>99</v>
      </c>
      <c r="H130" s="653" t="s">
        <v>100</v>
      </c>
      <c r="I130" s="654" t="s">
        <v>101</v>
      </c>
      <c r="J130" s="655" t="s">
        <v>102</v>
      </c>
      <c r="K130" s="656" t="s">
        <v>103</v>
      </c>
      <c r="L130" s="650" t="s">
        <v>104</v>
      </c>
      <c r="M130" s="653" t="s">
        <v>105</v>
      </c>
      <c r="N130" s="652" t="s">
        <v>106</v>
      </c>
      <c r="O130" s="653" t="s">
        <v>107</v>
      </c>
      <c r="P130" s="657" t="s">
        <v>108</v>
      </c>
      <c r="Q130" s="649" t="s">
        <v>109</v>
      </c>
      <c r="R130" s="142" t="s">
        <v>110</v>
      </c>
      <c r="S130" s="142" t="s">
        <v>423</v>
      </c>
      <c r="T130" s="142" t="s">
        <v>112</v>
      </c>
    </row>
    <row r="131" spans="1:21" s="8" customFormat="1" ht="12" x14ac:dyDescent="0.2">
      <c r="B131" s="193"/>
      <c r="C131" s="193">
        <v>3.2</v>
      </c>
      <c r="D131" s="50">
        <v>3</v>
      </c>
      <c r="E131" s="73">
        <v>1</v>
      </c>
      <c r="F131" s="195" t="s">
        <v>198</v>
      </c>
      <c r="G131" s="193">
        <v>2</v>
      </c>
      <c r="H131" s="8" t="s">
        <v>199</v>
      </c>
      <c r="I131" s="261" t="s">
        <v>200</v>
      </c>
      <c r="J131" s="29">
        <v>25</v>
      </c>
      <c r="K131" s="264">
        <v>3</v>
      </c>
      <c r="L131" s="265">
        <v>1</v>
      </c>
      <c r="M131" s="261" t="s">
        <v>198</v>
      </c>
      <c r="N131" s="257">
        <v>2</v>
      </c>
      <c r="O131" s="261" t="s">
        <v>199</v>
      </c>
      <c r="P131" s="261" t="s">
        <v>200</v>
      </c>
      <c r="Q131" s="51">
        <v>25</v>
      </c>
      <c r="R131" s="417" t="s">
        <v>201</v>
      </c>
      <c r="S131" s="116"/>
      <c r="T131" s="667"/>
      <c r="U131" s="193"/>
    </row>
    <row r="132" spans="1:21" s="8" customFormat="1" ht="12" x14ac:dyDescent="0.2">
      <c r="B132" s="193"/>
      <c r="C132" s="193">
        <v>4.0999999999999996</v>
      </c>
      <c r="D132" s="50">
        <v>4</v>
      </c>
      <c r="E132" s="73">
        <v>1</v>
      </c>
      <c r="F132" s="195" t="s">
        <v>202</v>
      </c>
      <c r="G132" s="193">
        <v>2</v>
      </c>
      <c r="H132" s="8" t="s">
        <v>203</v>
      </c>
      <c r="I132" s="261" t="s">
        <v>204</v>
      </c>
      <c r="J132" s="29">
        <v>25</v>
      </c>
      <c r="K132" s="264">
        <v>4</v>
      </c>
      <c r="L132" s="265">
        <v>1</v>
      </c>
      <c r="M132" s="261" t="s">
        <v>202</v>
      </c>
      <c r="N132" s="257">
        <v>2</v>
      </c>
      <c r="O132" s="261" t="s">
        <v>203</v>
      </c>
      <c r="P132" s="261" t="s">
        <v>204</v>
      </c>
      <c r="Q132" s="51">
        <v>25</v>
      </c>
      <c r="R132" s="204"/>
      <c r="S132" s="122"/>
      <c r="T132" s="667"/>
      <c r="U132" s="193"/>
    </row>
    <row r="133" spans="1:21" s="8" customFormat="1" ht="12" x14ac:dyDescent="0.2">
      <c r="B133" s="193"/>
      <c r="C133" s="193">
        <v>4.2</v>
      </c>
      <c r="D133" s="50">
        <v>4</v>
      </c>
      <c r="E133" s="73">
        <v>1</v>
      </c>
      <c r="F133" s="195" t="s">
        <v>206</v>
      </c>
      <c r="G133" s="193">
        <v>1</v>
      </c>
      <c r="H133" s="8" t="s">
        <v>207</v>
      </c>
      <c r="I133" s="261" t="s">
        <v>208</v>
      </c>
      <c r="J133" s="29">
        <v>25</v>
      </c>
      <c r="K133" s="264">
        <v>4</v>
      </c>
      <c r="L133" s="265">
        <v>1</v>
      </c>
      <c r="M133" s="261" t="s">
        <v>206</v>
      </c>
      <c r="N133" s="257">
        <v>1</v>
      </c>
      <c r="O133" s="261" t="s">
        <v>207</v>
      </c>
      <c r="P133" s="261" t="s">
        <v>208</v>
      </c>
      <c r="Q133" s="51">
        <v>25</v>
      </c>
      <c r="R133" s="417" t="s">
        <v>201</v>
      </c>
      <c r="S133" s="116"/>
      <c r="T133" s="667"/>
      <c r="U133" s="193"/>
    </row>
    <row r="134" spans="1:21" s="8" customFormat="1" ht="12" x14ac:dyDescent="0.2">
      <c r="B134" s="193"/>
      <c r="C134" s="193">
        <v>5.2</v>
      </c>
      <c r="D134" s="43">
        <v>5</v>
      </c>
      <c r="E134" s="69">
        <v>2</v>
      </c>
      <c r="F134" s="211" t="s">
        <v>209</v>
      </c>
      <c r="G134" s="65">
        <v>1</v>
      </c>
      <c r="H134" s="44" t="s">
        <v>210</v>
      </c>
      <c r="I134" s="163" t="s">
        <v>211</v>
      </c>
      <c r="J134" s="137">
        <v>25</v>
      </c>
      <c r="K134" s="70">
        <v>5</v>
      </c>
      <c r="L134" s="69">
        <v>2</v>
      </c>
      <c r="M134" s="211" t="s">
        <v>440</v>
      </c>
      <c r="N134" s="26"/>
      <c r="O134" s="44" t="s">
        <v>210</v>
      </c>
      <c r="P134" s="163" t="s">
        <v>211</v>
      </c>
      <c r="Q134" s="70">
        <v>25</v>
      </c>
      <c r="R134" s="664" t="s">
        <v>441</v>
      </c>
      <c r="S134" s="116"/>
      <c r="T134" s="667"/>
      <c r="U134" s="193"/>
    </row>
    <row r="135" spans="1:21" s="8" customFormat="1" ht="12" x14ac:dyDescent="0.2">
      <c r="A135" s="15"/>
      <c r="B135" s="193"/>
      <c r="C135" s="193">
        <v>6.2</v>
      </c>
      <c r="D135" s="43">
        <v>6</v>
      </c>
      <c r="E135" s="69">
        <v>2</v>
      </c>
      <c r="F135" s="195" t="s">
        <v>215</v>
      </c>
      <c r="G135" s="193">
        <v>3</v>
      </c>
      <c r="H135" s="8" t="s">
        <v>216</v>
      </c>
      <c r="I135" s="261" t="s">
        <v>217</v>
      </c>
      <c r="J135" s="29">
        <v>25</v>
      </c>
      <c r="K135" s="70">
        <v>6</v>
      </c>
      <c r="L135" s="69">
        <v>2</v>
      </c>
      <c r="M135" s="261" t="s">
        <v>215</v>
      </c>
      <c r="N135" s="257">
        <v>3</v>
      </c>
      <c r="O135" s="261" t="s">
        <v>216</v>
      </c>
      <c r="P135" s="261" t="s">
        <v>217</v>
      </c>
      <c r="Q135" s="51">
        <v>25</v>
      </c>
      <c r="R135" s="417"/>
      <c r="S135" s="116"/>
      <c r="T135" s="667"/>
      <c r="U135" s="193"/>
    </row>
    <row r="136" spans="1:21" s="8" customFormat="1" ht="12" x14ac:dyDescent="0.2">
      <c r="A136" s="38"/>
      <c r="B136" s="193"/>
      <c r="C136" s="41">
        <v>7.1</v>
      </c>
      <c r="D136" s="50">
        <v>7</v>
      </c>
      <c r="E136" s="73">
        <v>2</v>
      </c>
      <c r="F136" s="195" t="s">
        <v>220</v>
      </c>
      <c r="G136" s="193"/>
      <c r="H136" s="8" t="s">
        <v>67</v>
      </c>
      <c r="I136" s="195" t="s">
        <v>442</v>
      </c>
      <c r="J136" s="29">
        <v>25</v>
      </c>
      <c r="K136" s="264">
        <v>7</v>
      </c>
      <c r="L136" s="265">
        <v>2</v>
      </c>
      <c r="M136" s="195" t="s">
        <v>220</v>
      </c>
      <c r="O136" s="8" t="s">
        <v>443</v>
      </c>
      <c r="P136" s="195" t="s">
        <v>442</v>
      </c>
      <c r="Q136" s="51">
        <v>25</v>
      </c>
      <c r="R136" s="205"/>
      <c r="S136" s="116"/>
      <c r="T136" s="667"/>
      <c r="U136" s="193"/>
    </row>
    <row r="137" spans="1:21" s="8" customFormat="1" ht="12" x14ac:dyDescent="0.2">
      <c r="A137" s="15"/>
      <c r="B137" s="193"/>
      <c r="C137" s="193">
        <v>8.1</v>
      </c>
      <c r="D137" s="43">
        <v>8</v>
      </c>
      <c r="E137" s="69">
        <v>2</v>
      </c>
      <c r="F137" s="195" t="s">
        <v>223</v>
      </c>
      <c r="G137" s="193">
        <v>2</v>
      </c>
      <c r="H137" s="8" t="s">
        <v>224</v>
      </c>
      <c r="I137" s="261" t="s">
        <v>225</v>
      </c>
      <c r="J137" s="29">
        <v>25</v>
      </c>
      <c r="K137" s="70">
        <v>8</v>
      </c>
      <c r="L137" s="69">
        <v>2</v>
      </c>
      <c r="M137" s="261" t="s">
        <v>223</v>
      </c>
      <c r="N137" s="257">
        <v>2</v>
      </c>
      <c r="O137" s="261" t="s">
        <v>224</v>
      </c>
      <c r="P137" s="261" t="s">
        <v>225</v>
      </c>
      <c r="Q137" s="51">
        <v>25</v>
      </c>
      <c r="R137" s="640" t="s">
        <v>444</v>
      </c>
      <c r="S137" s="116"/>
      <c r="T137" s="667"/>
      <c r="U137" s="193"/>
    </row>
    <row r="138" spans="1:21" s="8" customFormat="1" ht="12" x14ac:dyDescent="0.2">
      <c r="B138" s="193"/>
      <c r="C138" s="193">
        <v>8.1999999999999993</v>
      </c>
      <c r="D138" s="215">
        <v>8</v>
      </c>
      <c r="E138" s="338">
        <v>2</v>
      </c>
      <c r="F138" s="212" t="s">
        <v>220</v>
      </c>
      <c r="G138" s="193"/>
      <c r="H138" s="214" t="s">
        <v>67</v>
      </c>
      <c r="I138" s="212" t="s">
        <v>445</v>
      </c>
      <c r="J138" s="29">
        <v>25</v>
      </c>
      <c r="K138" s="336">
        <v>10</v>
      </c>
      <c r="L138" s="338">
        <v>3</v>
      </c>
      <c r="M138" s="212" t="s">
        <v>220</v>
      </c>
      <c r="O138" s="214" t="s">
        <v>443</v>
      </c>
      <c r="P138" s="212" t="s">
        <v>446</v>
      </c>
      <c r="Q138" s="51">
        <v>25</v>
      </c>
      <c r="R138" s="205"/>
      <c r="S138" s="116"/>
      <c r="T138" s="667"/>
      <c r="U138" s="193"/>
    </row>
    <row r="139" spans="1:21" s="8" customFormat="1" ht="12" x14ac:dyDescent="0.2">
      <c r="B139" s="193"/>
      <c r="C139" s="193">
        <v>9.1</v>
      </c>
      <c r="D139" s="50">
        <v>9</v>
      </c>
      <c r="E139" s="73">
        <v>3</v>
      </c>
      <c r="F139" s="195" t="s">
        <v>228</v>
      </c>
      <c r="G139" s="193">
        <v>1</v>
      </c>
      <c r="H139" s="8" t="s">
        <v>229</v>
      </c>
      <c r="I139" s="261" t="s">
        <v>230</v>
      </c>
      <c r="J139" s="29">
        <v>25</v>
      </c>
      <c r="K139" s="264">
        <v>9</v>
      </c>
      <c r="L139" s="265">
        <v>3</v>
      </c>
      <c r="M139" s="261" t="s">
        <v>228</v>
      </c>
      <c r="N139" s="257">
        <v>1</v>
      </c>
      <c r="O139" s="261" t="s">
        <v>229</v>
      </c>
      <c r="P139" s="261" t="s">
        <v>230</v>
      </c>
      <c r="Q139" s="51">
        <v>25</v>
      </c>
      <c r="R139" s="205"/>
      <c r="S139" s="116"/>
      <c r="T139" s="667"/>
      <c r="U139" s="193"/>
    </row>
    <row r="140" spans="1:21" s="8" customFormat="1" ht="12" x14ac:dyDescent="0.2">
      <c r="B140" s="193"/>
      <c r="C140" s="193">
        <v>10.1</v>
      </c>
      <c r="D140" s="215">
        <v>10</v>
      </c>
      <c r="E140" s="338">
        <v>3</v>
      </c>
      <c r="F140" s="195" t="s">
        <v>231</v>
      </c>
      <c r="G140" s="193">
        <v>2</v>
      </c>
      <c r="H140" s="8" t="s">
        <v>232</v>
      </c>
      <c r="I140" s="261" t="s">
        <v>233</v>
      </c>
      <c r="J140" s="29">
        <v>25</v>
      </c>
      <c r="K140" s="336">
        <v>8</v>
      </c>
      <c r="L140" s="338">
        <v>2</v>
      </c>
      <c r="M140" s="261" t="s">
        <v>231</v>
      </c>
      <c r="N140" s="257">
        <v>2</v>
      </c>
      <c r="O140" s="261" t="s">
        <v>232</v>
      </c>
      <c r="P140" s="261" t="s">
        <v>233</v>
      </c>
      <c r="Q140" s="51">
        <v>25</v>
      </c>
      <c r="R140" s="204"/>
      <c r="S140" s="116"/>
      <c r="T140" s="667"/>
      <c r="U140" s="193"/>
    </row>
    <row r="141" spans="1:21" s="8" customFormat="1" ht="12" x14ac:dyDescent="0.2">
      <c r="B141" s="193"/>
      <c r="C141" s="193">
        <v>12.1</v>
      </c>
      <c r="D141" s="50">
        <v>12</v>
      </c>
      <c r="E141" s="73">
        <v>3</v>
      </c>
      <c r="F141" s="195" t="s">
        <v>235</v>
      </c>
      <c r="G141" s="193">
        <v>1</v>
      </c>
      <c r="H141" s="8" t="s">
        <v>236</v>
      </c>
      <c r="I141" s="261" t="s">
        <v>237</v>
      </c>
      <c r="J141" s="29">
        <v>25</v>
      </c>
      <c r="K141" s="51">
        <v>12</v>
      </c>
      <c r="L141" s="73">
        <v>3</v>
      </c>
      <c r="M141" s="261" t="s">
        <v>235</v>
      </c>
      <c r="N141" s="257">
        <v>1</v>
      </c>
      <c r="O141" s="261" t="s">
        <v>236</v>
      </c>
      <c r="P141" s="261" t="s">
        <v>237</v>
      </c>
      <c r="Q141" s="51">
        <v>25</v>
      </c>
      <c r="R141" s="417" t="s">
        <v>201</v>
      </c>
      <c r="S141" s="116"/>
      <c r="T141" s="667"/>
      <c r="U141" s="193"/>
    </row>
    <row r="142" spans="1:21" s="8" customFormat="1" ht="12" x14ac:dyDescent="0.2">
      <c r="B142" s="193"/>
      <c r="C142" s="193">
        <v>12.2</v>
      </c>
      <c r="D142" s="51">
        <v>12</v>
      </c>
      <c r="E142" s="73">
        <v>3</v>
      </c>
      <c r="F142" s="195" t="s">
        <v>220</v>
      </c>
      <c r="G142" s="193"/>
      <c r="H142" s="8" t="s">
        <v>67</v>
      </c>
      <c r="I142" s="195"/>
      <c r="J142" s="29">
        <v>25</v>
      </c>
      <c r="K142" s="264">
        <v>12</v>
      </c>
      <c r="L142" s="265">
        <v>3</v>
      </c>
      <c r="M142" s="195" t="s">
        <v>220</v>
      </c>
      <c r="O142" s="8" t="s">
        <v>443</v>
      </c>
      <c r="P142" s="195" t="s">
        <v>447</v>
      </c>
      <c r="Q142" s="51">
        <v>25</v>
      </c>
      <c r="R142" s="205"/>
      <c r="S142" s="116"/>
      <c r="T142" s="667"/>
      <c r="U142" s="193"/>
    </row>
    <row r="143" spans="1:21" s="8" customFormat="1" ht="12" x14ac:dyDescent="0.2">
      <c r="B143" s="193"/>
      <c r="C143" s="193">
        <v>13.1</v>
      </c>
      <c r="D143" s="51">
        <v>13</v>
      </c>
      <c r="E143" s="73">
        <v>4</v>
      </c>
      <c r="F143" s="195" t="s">
        <v>238</v>
      </c>
      <c r="G143" s="193">
        <v>3</v>
      </c>
      <c r="H143" s="8" t="s">
        <v>239</v>
      </c>
      <c r="I143" s="261" t="s">
        <v>240</v>
      </c>
      <c r="J143" s="560">
        <v>25</v>
      </c>
      <c r="K143" s="264">
        <v>13</v>
      </c>
      <c r="L143" s="265">
        <v>4</v>
      </c>
      <c r="M143" s="261" t="s">
        <v>238</v>
      </c>
      <c r="N143" s="257">
        <v>3</v>
      </c>
      <c r="O143" s="261" t="s">
        <v>239</v>
      </c>
      <c r="P143" s="261" t="s">
        <v>240</v>
      </c>
      <c r="Q143" s="51">
        <v>25</v>
      </c>
      <c r="R143" s="206"/>
      <c r="S143" s="124"/>
      <c r="T143" s="667"/>
      <c r="U143" s="193"/>
    </row>
    <row r="144" spans="1:21" s="8" customFormat="1" ht="12" x14ac:dyDescent="0.2">
      <c r="B144" s="193"/>
      <c r="C144" s="193">
        <v>13.2</v>
      </c>
      <c r="D144" s="50">
        <v>13</v>
      </c>
      <c r="E144" s="73">
        <v>4</v>
      </c>
      <c r="F144" s="195" t="s">
        <v>241</v>
      </c>
      <c r="G144" s="193">
        <v>2</v>
      </c>
      <c r="H144" s="8" t="s">
        <v>242</v>
      </c>
      <c r="I144" s="261" t="s">
        <v>243</v>
      </c>
      <c r="J144" s="29">
        <v>25</v>
      </c>
      <c r="K144" s="264">
        <v>13</v>
      </c>
      <c r="L144" s="265">
        <v>4</v>
      </c>
      <c r="M144" s="261" t="s">
        <v>241</v>
      </c>
      <c r="N144" s="257">
        <v>2</v>
      </c>
      <c r="O144" s="261" t="s">
        <v>242</v>
      </c>
      <c r="P144" s="261" t="s">
        <v>243</v>
      </c>
      <c r="Q144" s="51">
        <v>25</v>
      </c>
      <c r="R144" s="417" t="s">
        <v>201</v>
      </c>
      <c r="S144" s="116"/>
      <c r="T144" s="667"/>
      <c r="U144" s="193"/>
    </row>
    <row r="145" spans="1:21" s="8" customFormat="1" ht="12" x14ac:dyDescent="0.2">
      <c r="B145" s="193"/>
      <c r="C145" s="193">
        <v>14.2</v>
      </c>
      <c r="D145" s="50">
        <v>14</v>
      </c>
      <c r="E145" s="73">
        <v>4</v>
      </c>
      <c r="F145" s="195" t="s">
        <v>220</v>
      </c>
      <c r="G145" s="193"/>
      <c r="H145" s="8" t="s">
        <v>67</v>
      </c>
      <c r="I145" s="195"/>
      <c r="J145" s="29">
        <v>25</v>
      </c>
      <c r="K145" s="264">
        <v>14</v>
      </c>
      <c r="L145" s="265">
        <v>4</v>
      </c>
      <c r="M145" s="195" t="s">
        <v>220</v>
      </c>
      <c r="O145" s="8" t="s">
        <v>443</v>
      </c>
      <c r="P145" s="195" t="s">
        <v>448</v>
      </c>
      <c r="Q145" s="51">
        <v>25</v>
      </c>
      <c r="R145" s="47"/>
      <c r="S145" s="116"/>
      <c r="T145" s="667"/>
      <c r="U145" s="193"/>
    </row>
    <row r="146" spans="1:21" s="8" customFormat="1" ht="12" x14ac:dyDescent="0.2">
      <c r="B146" s="193"/>
      <c r="C146" s="444">
        <v>16</v>
      </c>
      <c r="D146" s="626"/>
      <c r="E146" s="444"/>
      <c r="F146" s="627"/>
      <c r="G146" s="413"/>
      <c r="H146" s="242"/>
      <c r="I146" s="627"/>
      <c r="J146" s="625"/>
      <c r="K146" s="628">
        <v>5</v>
      </c>
      <c r="L146" s="629">
        <v>2</v>
      </c>
      <c r="M146" s="630" t="s">
        <v>212</v>
      </c>
      <c r="N146" s="504" t="s">
        <v>244</v>
      </c>
      <c r="O146" s="630" t="s">
        <v>245</v>
      </c>
      <c r="P146" s="242"/>
      <c r="Q146" s="628"/>
      <c r="R146" s="193"/>
      <c r="S146" s="563"/>
      <c r="T146" s="668"/>
    </row>
    <row r="147" spans="1:21" s="8" customFormat="1" ht="12" x14ac:dyDescent="0.2">
      <c r="B147" s="193"/>
      <c r="C147" s="442"/>
      <c r="D147" s="217"/>
      <c r="E147" s="442"/>
      <c r="F147" s="195"/>
      <c r="G147" s="193"/>
      <c r="I147" s="195"/>
      <c r="J147" s="218"/>
      <c r="K147" s="207"/>
      <c r="L147" s="226"/>
      <c r="M147" s="261" t="s">
        <v>246</v>
      </c>
      <c r="N147" s="257">
        <v>3</v>
      </c>
      <c r="O147" s="261" t="s">
        <v>247</v>
      </c>
      <c r="P147" s="261" t="s">
        <v>248</v>
      </c>
      <c r="Q147" s="264">
        <v>25</v>
      </c>
      <c r="R147" s="193"/>
      <c r="S147" s="563"/>
      <c r="T147" s="668"/>
    </row>
    <row r="148" spans="1:21" s="8" customFormat="1" ht="12" x14ac:dyDescent="0.2">
      <c r="B148" s="193"/>
      <c r="C148" s="443"/>
      <c r="D148" s="562"/>
      <c r="E148" s="443"/>
      <c r="F148" s="195"/>
      <c r="G148" s="193"/>
      <c r="I148" s="195"/>
      <c r="J148" s="561"/>
      <c r="K148" s="207"/>
      <c r="L148" s="226"/>
      <c r="M148" s="261" t="s">
        <v>249</v>
      </c>
      <c r="N148" s="257">
        <v>3</v>
      </c>
      <c r="O148" s="261" t="s">
        <v>250</v>
      </c>
      <c r="P148" s="261" t="s">
        <v>251</v>
      </c>
      <c r="Q148" s="647">
        <v>25</v>
      </c>
      <c r="R148" s="193"/>
      <c r="S148" s="563"/>
      <c r="T148" s="668"/>
      <c r="U148" s="193"/>
    </row>
    <row r="149" spans="1:21" s="8" customFormat="1" ht="12" x14ac:dyDescent="0.2">
      <c r="A149" s="445" t="s">
        <v>449</v>
      </c>
      <c r="B149" s="193"/>
      <c r="C149" s="648" t="s">
        <v>95</v>
      </c>
      <c r="D149" s="649" t="s">
        <v>96</v>
      </c>
      <c r="E149" s="650" t="s">
        <v>97</v>
      </c>
      <c r="F149" s="651" t="s">
        <v>98</v>
      </c>
      <c r="G149" s="652" t="s">
        <v>99</v>
      </c>
      <c r="H149" s="653" t="s">
        <v>100</v>
      </c>
      <c r="I149" s="654" t="s">
        <v>101</v>
      </c>
      <c r="J149" s="655" t="s">
        <v>102</v>
      </c>
      <c r="K149" s="656" t="s">
        <v>103</v>
      </c>
      <c r="L149" s="658" t="s">
        <v>104</v>
      </c>
      <c r="M149" s="653" t="s">
        <v>105</v>
      </c>
      <c r="N149" s="652" t="s">
        <v>106</v>
      </c>
      <c r="O149" s="653" t="s">
        <v>107</v>
      </c>
      <c r="P149" s="657" t="s">
        <v>108</v>
      </c>
      <c r="Q149" s="649" t="s">
        <v>109</v>
      </c>
      <c r="R149" s="665" t="s">
        <v>110</v>
      </c>
      <c r="S149" s="142" t="s">
        <v>423</v>
      </c>
      <c r="T149" s="141" t="s">
        <v>112</v>
      </c>
    </row>
    <row r="150" spans="1:21" s="8" customFormat="1" ht="12" x14ac:dyDescent="0.2">
      <c r="B150" s="193"/>
      <c r="C150" s="442">
        <v>3.2</v>
      </c>
      <c r="D150" s="217">
        <v>3</v>
      </c>
      <c r="E150" s="442">
        <v>1</v>
      </c>
      <c r="F150" s="195" t="s">
        <v>253</v>
      </c>
      <c r="G150" s="193">
        <v>4</v>
      </c>
      <c r="H150" s="8" t="s">
        <v>254</v>
      </c>
      <c r="I150" s="261" t="s">
        <v>255</v>
      </c>
      <c r="J150" s="218">
        <v>25</v>
      </c>
      <c r="K150" s="51">
        <v>3</v>
      </c>
      <c r="L150" s="306">
        <v>1</v>
      </c>
      <c r="M150" s="261" t="s">
        <v>253</v>
      </c>
      <c r="N150" s="257">
        <v>4</v>
      </c>
      <c r="O150" s="261" t="s">
        <v>254</v>
      </c>
      <c r="P150" s="261" t="s">
        <v>255</v>
      </c>
      <c r="Q150" s="264">
        <v>25</v>
      </c>
      <c r="R150" s="193"/>
      <c r="S150" s="563"/>
      <c r="T150" s="668"/>
    </row>
    <row r="151" spans="1:21" s="8" customFormat="1" ht="12" x14ac:dyDescent="0.2">
      <c r="B151" s="193"/>
      <c r="C151" s="442">
        <v>4.0999999999999996</v>
      </c>
      <c r="D151" s="217">
        <v>4</v>
      </c>
      <c r="E151" s="442">
        <v>1</v>
      </c>
      <c r="F151" s="195" t="s">
        <v>256</v>
      </c>
      <c r="G151" s="193">
        <v>1</v>
      </c>
      <c r="H151" s="8" t="s">
        <v>257</v>
      </c>
      <c r="I151" s="261" t="s">
        <v>258</v>
      </c>
      <c r="J151" s="218">
        <v>25</v>
      </c>
      <c r="K151" s="51">
        <v>4</v>
      </c>
      <c r="L151" s="306">
        <v>1</v>
      </c>
      <c r="M151" s="261" t="s">
        <v>256</v>
      </c>
      <c r="N151" s="257">
        <v>1</v>
      </c>
      <c r="O151" s="261" t="s">
        <v>257</v>
      </c>
      <c r="P151" s="261" t="s">
        <v>258</v>
      </c>
      <c r="Q151" s="264">
        <v>25</v>
      </c>
      <c r="R151" s="193"/>
      <c r="S151" s="563"/>
      <c r="T151" s="668"/>
    </row>
    <row r="152" spans="1:21" s="8" customFormat="1" ht="12" x14ac:dyDescent="0.2">
      <c r="B152" s="193"/>
      <c r="C152" s="442">
        <v>4.2</v>
      </c>
      <c r="D152" s="217">
        <v>4</v>
      </c>
      <c r="E152" s="442">
        <v>1</v>
      </c>
      <c r="F152" s="195" t="s">
        <v>259</v>
      </c>
      <c r="G152" s="193">
        <v>1</v>
      </c>
      <c r="H152" s="8" t="s">
        <v>260</v>
      </c>
      <c r="I152" s="261" t="s">
        <v>261</v>
      </c>
      <c r="J152" s="218">
        <v>25</v>
      </c>
      <c r="K152" s="51">
        <v>4</v>
      </c>
      <c r="L152" s="306">
        <v>1</v>
      </c>
      <c r="M152" s="261" t="s">
        <v>259</v>
      </c>
      <c r="N152" s="257">
        <v>1</v>
      </c>
      <c r="O152" s="261" t="s">
        <v>450</v>
      </c>
      <c r="P152" s="261" t="s">
        <v>261</v>
      </c>
      <c r="Q152" s="264">
        <v>25</v>
      </c>
      <c r="R152" s="193"/>
      <c r="S152" s="563"/>
      <c r="T152" s="668"/>
    </row>
    <row r="153" spans="1:21" s="8" customFormat="1" ht="12" x14ac:dyDescent="0.2">
      <c r="B153" s="193"/>
      <c r="C153" s="442">
        <v>5.2</v>
      </c>
      <c r="D153" s="217">
        <v>5</v>
      </c>
      <c r="E153" s="442">
        <v>2</v>
      </c>
      <c r="F153" s="195" t="s">
        <v>262</v>
      </c>
      <c r="G153" s="193">
        <v>2</v>
      </c>
      <c r="H153" s="8" t="s">
        <v>263</v>
      </c>
      <c r="I153" s="261" t="s">
        <v>264</v>
      </c>
      <c r="J153" s="218">
        <v>25</v>
      </c>
      <c r="K153" s="51">
        <v>5</v>
      </c>
      <c r="L153" s="306">
        <v>2</v>
      </c>
      <c r="M153" s="261" t="s">
        <v>262</v>
      </c>
      <c r="N153" s="257">
        <v>2</v>
      </c>
      <c r="O153" s="261" t="s">
        <v>263</v>
      </c>
      <c r="P153" s="261" t="s">
        <v>264</v>
      </c>
      <c r="Q153" s="264">
        <v>25</v>
      </c>
      <c r="R153" s="193"/>
      <c r="S153" s="563"/>
      <c r="T153" s="668"/>
    </row>
    <row r="154" spans="1:21" s="8" customFormat="1" ht="12" x14ac:dyDescent="0.2">
      <c r="A154" s="15"/>
      <c r="B154" s="193"/>
      <c r="C154" s="442">
        <v>6.2</v>
      </c>
      <c r="D154" s="217">
        <v>6</v>
      </c>
      <c r="E154" s="442">
        <v>2</v>
      </c>
      <c r="F154" s="195" t="s">
        <v>265</v>
      </c>
      <c r="G154" s="193">
        <v>2</v>
      </c>
      <c r="H154" s="8" t="s">
        <v>266</v>
      </c>
      <c r="I154" s="261" t="s">
        <v>267</v>
      </c>
      <c r="J154" s="218">
        <v>25</v>
      </c>
      <c r="K154" s="51">
        <v>6</v>
      </c>
      <c r="L154" s="306">
        <v>2</v>
      </c>
      <c r="M154" s="261" t="s">
        <v>265</v>
      </c>
      <c r="N154" s="257">
        <v>2</v>
      </c>
      <c r="O154" s="261" t="s">
        <v>266</v>
      </c>
      <c r="P154" s="261" t="s">
        <v>267</v>
      </c>
      <c r="Q154" s="264">
        <v>25</v>
      </c>
      <c r="R154" s="193"/>
      <c r="S154" s="563"/>
      <c r="T154" s="668"/>
    </row>
    <row r="155" spans="1:21" s="8" customFormat="1" ht="12" x14ac:dyDescent="0.2">
      <c r="A155" s="38"/>
      <c r="B155" s="193"/>
      <c r="C155" s="442">
        <v>7.1</v>
      </c>
      <c r="D155" s="50">
        <v>7</v>
      </c>
      <c r="E155" s="306">
        <v>2</v>
      </c>
      <c r="F155" s="211" t="s">
        <v>268</v>
      </c>
      <c r="G155" s="65">
        <v>1</v>
      </c>
      <c r="H155" s="44" t="s">
        <v>269</v>
      </c>
      <c r="I155" s="163" t="s">
        <v>270</v>
      </c>
      <c r="J155" s="67">
        <v>25</v>
      </c>
      <c r="K155" s="51">
        <v>7</v>
      </c>
      <c r="L155" s="306">
        <v>2</v>
      </c>
      <c r="M155" s="211" t="s">
        <v>268</v>
      </c>
      <c r="N155" s="26"/>
      <c r="O155" s="44" t="s">
        <v>269</v>
      </c>
      <c r="P155" s="163" t="s">
        <v>270</v>
      </c>
      <c r="Q155" s="216">
        <v>25</v>
      </c>
      <c r="R155" s="664" t="s">
        <v>441</v>
      </c>
      <c r="S155" s="563"/>
      <c r="T155" s="668"/>
    </row>
    <row r="156" spans="1:21" s="8" customFormat="1" ht="12" x14ac:dyDescent="0.2">
      <c r="A156" s="15"/>
      <c r="B156" s="193"/>
      <c r="C156" s="442">
        <v>8.1</v>
      </c>
      <c r="D156" s="43">
        <v>8</v>
      </c>
      <c r="E156" s="303">
        <v>2</v>
      </c>
      <c r="F156" s="643" t="s">
        <v>220</v>
      </c>
      <c r="G156" s="672"/>
      <c r="H156" s="75" t="s">
        <v>74</v>
      </c>
      <c r="I156" s="641" t="s">
        <v>445</v>
      </c>
      <c r="J156" s="218">
        <v>25</v>
      </c>
      <c r="K156" s="635" t="s">
        <v>451</v>
      </c>
      <c r="L156" s="303">
        <v>2</v>
      </c>
      <c r="M156" s="673" t="s">
        <v>220</v>
      </c>
      <c r="N156" s="445"/>
      <c r="O156" s="75" t="s">
        <v>74</v>
      </c>
      <c r="P156" s="641" t="s">
        <v>445</v>
      </c>
      <c r="Q156" s="70">
        <v>25</v>
      </c>
      <c r="R156" s="193"/>
      <c r="S156" s="563"/>
      <c r="T156" s="668"/>
    </row>
    <row r="157" spans="1:21" s="8" customFormat="1" ht="12" x14ac:dyDescent="0.2">
      <c r="B157" s="193"/>
      <c r="C157" s="442">
        <v>8.1999999999999993</v>
      </c>
      <c r="D157" s="217">
        <v>8</v>
      </c>
      <c r="E157" s="442">
        <v>2</v>
      </c>
      <c r="F157" s="643" t="s">
        <v>220</v>
      </c>
      <c r="G157" s="672"/>
      <c r="H157" s="445" t="s">
        <v>74</v>
      </c>
      <c r="I157" s="643" t="s">
        <v>445</v>
      </c>
      <c r="J157" s="218">
        <v>25</v>
      </c>
      <c r="K157" s="51">
        <v>8</v>
      </c>
      <c r="L157" s="306">
        <v>2</v>
      </c>
      <c r="M157" s="445" t="s">
        <v>220</v>
      </c>
      <c r="N157" s="445"/>
      <c r="O157" s="445" t="s">
        <v>452</v>
      </c>
      <c r="P157" s="643" t="s">
        <v>445</v>
      </c>
      <c r="Q157" s="217">
        <v>25</v>
      </c>
      <c r="R157" s="193"/>
      <c r="S157" s="563"/>
      <c r="T157" s="668"/>
    </row>
    <row r="158" spans="1:21" s="8" customFormat="1" ht="12" x14ac:dyDescent="0.2">
      <c r="B158" s="193"/>
      <c r="C158" s="442">
        <v>9.1</v>
      </c>
      <c r="D158" s="217">
        <v>9</v>
      </c>
      <c r="E158" s="442">
        <v>3</v>
      </c>
      <c r="F158" s="195" t="s">
        <v>278</v>
      </c>
      <c r="G158" s="193">
        <v>1</v>
      </c>
      <c r="H158" s="8" t="s">
        <v>279</v>
      </c>
      <c r="I158" s="261" t="s">
        <v>280</v>
      </c>
      <c r="J158" s="218">
        <v>25</v>
      </c>
      <c r="K158" s="51">
        <v>9</v>
      </c>
      <c r="L158" s="306">
        <v>3</v>
      </c>
      <c r="M158" s="261" t="s">
        <v>278</v>
      </c>
      <c r="N158" s="257">
        <v>1</v>
      </c>
      <c r="O158" s="261" t="s">
        <v>279</v>
      </c>
      <c r="P158" s="261" t="s">
        <v>280</v>
      </c>
      <c r="Q158" s="264">
        <v>25</v>
      </c>
      <c r="R158" s="193"/>
      <c r="S158" s="563"/>
      <c r="T158" s="668"/>
    </row>
    <row r="159" spans="1:21" s="8" customFormat="1" ht="12" x14ac:dyDescent="0.2">
      <c r="B159" s="193"/>
      <c r="C159" s="442">
        <v>10.1</v>
      </c>
      <c r="D159" s="43">
        <v>10</v>
      </c>
      <c r="E159" s="303">
        <v>3</v>
      </c>
      <c r="F159" s="195" t="s">
        <v>283</v>
      </c>
      <c r="G159" s="193">
        <v>2</v>
      </c>
      <c r="H159" s="8" t="s">
        <v>284</v>
      </c>
      <c r="I159" s="261" t="s">
        <v>285</v>
      </c>
      <c r="J159" s="218">
        <v>25</v>
      </c>
      <c r="K159" s="70">
        <v>10</v>
      </c>
      <c r="L159" s="303">
        <v>3</v>
      </c>
      <c r="M159" s="261" t="s">
        <v>283</v>
      </c>
      <c r="N159" s="257">
        <v>2</v>
      </c>
      <c r="O159" s="261" t="s">
        <v>284</v>
      </c>
      <c r="P159" s="261" t="s">
        <v>285</v>
      </c>
      <c r="Q159" s="264">
        <v>25</v>
      </c>
      <c r="R159" s="193"/>
      <c r="S159" s="563"/>
      <c r="T159" s="668"/>
    </row>
    <row r="160" spans="1:21" s="8" customFormat="1" ht="12" x14ac:dyDescent="0.2">
      <c r="B160" s="193"/>
      <c r="C160" s="442">
        <v>12.1</v>
      </c>
      <c r="D160" s="215">
        <v>12</v>
      </c>
      <c r="E160" s="559">
        <v>3</v>
      </c>
      <c r="F160" s="211" t="s">
        <v>286</v>
      </c>
      <c r="G160" s="65">
        <v>3</v>
      </c>
      <c r="H160" s="44" t="s">
        <v>287</v>
      </c>
      <c r="I160" s="163" t="s">
        <v>288</v>
      </c>
      <c r="J160" s="67">
        <v>25</v>
      </c>
      <c r="K160" s="638" t="s">
        <v>453</v>
      </c>
      <c r="L160" s="639" t="s">
        <v>454</v>
      </c>
      <c r="M160" s="579" t="s">
        <v>289</v>
      </c>
      <c r="N160" s="578">
        <v>1</v>
      </c>
      <c r="O160" s="579" t="s">
        <v>290</v>
      </c>
      <c r="P160" s="579" t="s">
        <v>291</v>
      </c>
      <c r="Q160" s="464">
        <v>25</v>
      </c>
      <c r="R160" s="641" t="s">
        <v>455</v>
      </c>
      <c r="S160" s="563"/>
      <c r="T160" s="668"/>
    </row>
    <row r="161" spans="1:21" s="8" customFormat="1" ht="12" x14ac:dyDescent="0.2">
      <c r="B161" s="193"/>
      <c r="C161" s="442">
        <v>12.2</v>
      </c>
      <c r="D161" s="217">
        <v>12</v>
      </c>
      <c r="E161" s="442">
        <v>3</v>
      </c>
      <c r="F161" s="643" t="s">
        <v>220</v>
      </c>
      <c r="G161" s="672"/>
      <c r="H161" s="445" t="s">
        <v>74</v>
      </c>
      <c r="I161" s="643" t="s">
        <v>447</v>
      </c>
      <c r="J161" s="218">
        <v>25</v>
      </c>
      <c r="K161" s="51">
        <v>12</v>
      </c>
      <c r="L161" s="73">
        <v>3</v>
      </c>
      <c r="M161" s="445" t="s">
        <v>220</v>
      </c>
      <c r="N161" s="445"/>
      <c r="O161" s="445" t="s">
        <v>452</v>
      </c>
      <c r="P161" s="643" t="s">
        <v>447</v>
      </c>
      <c r="Q161" s="217">
        <v>25</v>
      </c>
      <c r="R161" s="193"/>
      <c r="S161" s="563"/>
      <c r="T161" s="668"/>
    </row>
    <row r="162" spans="1:21" s="8" customFormat="1" ht="12" x14ac:dyDescent="0.2">
      <c r="B162" s="193"/>
      <c r="C162" s="442">
        <v>13.1</v>
      </c>
      <c r="D162" s="217">
        <v>13</v>
      </c>
      <c r="E162" s="442">
        <v>4</v>
      </c>
      <c r="F162" s="195" t="s">
        <v>297</v>
      </c>
      <c r="G162" s="193">
        <v>1</v>
      </c>
      <c r="H162" s="8" t="s">
        <v>298</v>
      </c>
      <c r="I162" s="261" t="s">
        <v>299</v>
      </c>
      <c r="J162" s="218">
        <v>25</v>
      </c>
      <c r="K162" s="51">
        <v>13</v>
      </c>
      <c r="L162" s="73">
        <v>4</v>
      </c>
      <c r="M162" s="261" t="s">
        <v>297</v>
      </c>
      <c r="N162" s="257">
        <v>1</v>
      </c>
      <c r="O162" s="261" t="s">
        <v>298</v>
      </c>
      <c r="P162" s="261" t="s">
        <v>299</v>
      </c>
      <c r="Q162" s="264">
        <v>25</v>
      </c>
      <c r="R162" s="193"/>
      <c r="S162" s="563"/>
      <c r="T162" s="668"/>
    </row>
    <row r="163" spans="1:21" s="8" customFormat="1" ht="12" x14ac:dyDescent="0.2">
      <c r="B163" s="193"/>
      <c r="C163" s="442">
        <v>13.2</v>
      </c>
      <c r="D163" s="217">
        <v>13</v>
      </c>
      <c r="E163" s="442">
        <v>4</v>
      </c>
      <c r="F163" s="643" t="s">
        <v>220</v>
      </c>
      <c r="G163" s="672"/>
      <c r="H163" s="445" t="s">
        <v>74</v>
      </c>
      <c r="I163" s="643" t="s">
        <v>456</v>
      </c>
      <c r="J163" s="218">
        <v>25</v>
      </c>
      <c r="K163" s="51">
        <v>13</v>
      </c>
      <c r="L163" s="306">
        <v>4</v>
      </c>
      <c r="M163" s="445" t="s">
        <v>220</v>
      </c>
      <c r="N163" s="674"/>
      <c r="O163" s="445" t="s">
        <v>452</v>
      </c>
      <c r="P163" s="643" t="s">
        <v>456</v>
      </c>
      <c r="Q163" s="264">
        <v>25</v>
      </c>
      <c r="R163" s="193"/>
      <c r="S163" s="563"/>
      <c r="T163" s="668"/>
    </row>
    <row r="164" spans="1:21" s="8" customFormat="1" ht="12" x14ac:dyDescent="0.2">
      <c r="B164" s="193"/>
      <c r="C164" s="442">
        <v>14.2</v>
      </c>
      <c r="D164" s="215">
        <v>14</v>
      </c>
      <c r="E164" s="559">
        <v>4</v>
      </c>
      <c r="F164" s="195" t="s">
        <v>301</v>
      </c>
      <c r="G164" s="193">
        <v>1</v>
      </c>
      <c r="H164" s="8" t="s">
        <v>302</v>
      </c>
      <c r="I164" s="261" t="s">
        <v>303</v>
      </c>
      <c r="J164" s="218">
        <v>25</v>
      </c>
      <c r="K164" s="638" t="s">
        <v>457</v>
      </c>
      <c r="L164" s="639" t="s">
        <v>458</v>
      </c>
      <c r="M164" s="636" t="s">
        <v>301</v>
      </c>
      <c r="N164" s="637">
        <v>1</v>
      </c>
      <c r="O164" s="636" t="s">
        <v>302</v>
      </c>
      <c r="P164" s="636" t="s">
        <v>303</v>
      </c>
      <c r="Q164" s="659">
        <v>25</v>
      </c>
      <c r="R164" s="193"/>
      <c r="S164" s="563"/>
      <c r="T164" s="668"/>
    </row>
    <row r="165" spans="1:21" s="8" customFormat="1" ht="12" x14ac:dyDescent="0.2">
      <c r="A165" s="445" t="s">
        <v>459</v>
      </c>
      <c r="B165" s="193"/>
      <c r="C165" s="648" t="s">
        <v>95</v>
      </c>
      <c r="D165" s="649" t="s">
        <v>96</v>
      </c>
      <c r="E165" s="650" t="s">
        <v>97</v>
      </c>
      <c r="F165" s="651" t="s">
        <v>98</v>
      </c>
      <c r="G165" s="652" t="s">
        <v>99</v>
      </c>
      <c r="H165" s="653" t="s">
        <v>100</v>
      </c>
      <c r="I165" s="654" t="s">
        <v>101</v>
      </c>
      <c r="J165" s="655" t="s">
        <v>102</v>
      </c>
      <c r="K165" s="656" t="s">
        <v>103</v>
      </c>
      <c r="L165" s="658" t="s">
        <v>104</v>
      </c>
      <c r="M165" s="653" t="s">
        <v>105</v>
      </c>
      <c r="N165" s="652" t="s">
        <v>106</v>
      </c>
      <c r="O165" s="653" t="s">
        <v>107</v>
      </c>
      <c r="P165" s="657" t="s">
        <v>108</v>
      </c>
      <c r="Q165" s="649" t="s">
        <v>109</v>
      </c>
      <c r="R165" s="665" t="s">
        <v>110</v>
      </c>
      <c r="S165" s="142" t="s">
        <v>423</v>
      </c>
      <c r="T165" s="141" t="s">
        <v>112</v>
      </c>
      <c r="U165" s="193"/>
    </row>
    <row r="166" spans="1:21" s="8" customFormat="1" ht="12" x14ac:dyDescent="0.2">
      <c r="B166" s="193"/>
      <c r="C166" s="442">
        <v>3.2</v>
      </c>
      <c r="D166" s="217">
        <v>3</v>
      </c>
      <c r="E166" s="442">
        <v>1</v>
      </c>
      <c r="F166" s="195" t="s">
        <v>305</v>
      </c>
      <c r="G166" s="193">
        <v>1</v>
      </c>
      <c r="H166" s="8" t="s">
        <v>306</v>
      </c>
      <c r="I166" s="261" t="s">
        <v>307</v>
      </c>
      <c r="J166" s="218">
        <v>25</v>
      </c>
      <c r="K166" s="51">
        <v>3</v>
      </c>
      <c r="L166" s="306">
        <v>1</v>
      </c>
      <c r="M166" s="261" t="s">
        <v>305</v>
      </c>
      <c r="N166" s="257">
        <v>1</v>
      </c>
      <c r="O166" s="261" t="s">
        <v>306</v>
      </c>
      <c r="P166" s="261" t="s">
        <v>307</v>
      </c>
      <c r="Q166" s="264">
        <v>25</v>
      </c>
      <c r="R166" s="193"/>
      <c r="S166" s="563"/>
      <c r="T166" s="668"/>
      <c r="U166" s="193"/>
    </row>
    <row r="167" spans="1:21" s="8" customFormat="1" ht="12" x14ac:dyDescent="0.2">
      <c r="B167" s="193"/>
      <c r="C167" s="442">
        <v>4.0999999999999996</v>
      </c>
      <c r="D167" s="50">
        <v>4</v>
      </c>
      <c r="E167" s="306">
        <v>1</v>
      </c>
      <c r="F167" s="211" t="s">
        <v>308</v>
      </c>
      <c r="G167" s="65">
        <v>1</v>
      </c>
      <c r="H167" s="44" t="s">
        <v>309</v>
      </c>
      <c r="I167" s="163" t="s">
        <v>310</v>
      </c>
      <c r="J167" s="67">
        <v>25</v>
      </c>
      <c r="K167" s="51">
        <v>4</v>
      </c>
      <c r="L167" s="306">
        <v>1</v>
      </c>
      <c r="M167" s="211" t="s">
        <v>308</v>
      </c>
      <c r="N167" s="26"/>
      <c r="O167" s="44" t="s">
        <v>309</v>
      </c>
      <c r="P167" s="163" t="s">
        <v>310</v>
      </c>
      <c r="Q167" s="43">
        <v>25</v>
      </c>
      <c r="R167" s="641" t="s">
        <v>441</v>
      </c>
      <c r="S167" s="563"/>
      <c r="T167" s="668"/>
      <c r="U167" s="193"/>
    </row>
    <row r="168" spans="1:21" s="8" customFormat="1" ht="12" x14ac:dyDescent="0.2">
      <c r="B168" s="193"/>
      <c r="C168" s="442">
        <v>4.2</v>
      </c>
      <c r="D168" s="217">
        <v>4</v>
      </c>
      <c r="E168" s="442">
        <v>1</v>
      </c>
      <c r="F168" s="195" t="s">
        <v>312</v>
      </c>
      <c r="G168" s="193">
        <v>1</v>
      </c>
      <c r="H168" s="8" t="s">
        <v>313</v>
      </c>
      <c r="I168" s="261" t="s">
        <v>314</v>
      </c>
      <c r="J168" s="218">
        <v>25</v>
      </c>
      <c r="K168" s="51">
        <v>4</v>
      </c>
      <c r="L168" s="306">
        <v>1</v>
      </c>
      <c r="M168" s="261" t="s">
        <v>312</v>
      </c>
      <c r="N168" s="257">
        <v>1</v>
      </c>
      <c r="O168" s="261" t="s">
        <v>313</v>
      </c>
      <c r="P168" s="261" t="s">
        <v>314</v>
      </c>
      <c r="Q168" s="264">
        <v>25</v>
      </c>
      <c r="R168" s="193"/>
      <c r="S168" s="563"/>
      <c r="T168" s="668"/>
      <c r="U168" s="193"/>
    </row>
    <row r="169" spans="1:21" s="8" customFormat="1" ht="12" x14ac:dyDescent="0.2">
      <c r="B169" s="193"/>
      <c r="C169" s="442">
        <v>5.2</v>
      </c>
      <c r="D169" s="217">
        <v>5</v>
      </c>
      <c r="E169" s="442">
        <v>2</v>
      </c>
      <c r="F169" s="212" t="s">
        <v>315</v>
      </c>
      <c r="G169" s="213">
        <v>1</v>
      </c>
      <c r="H169" s="214" t="s">
        <v>316</v>
      </c>
      <c r="I169" s="261" t="s">
        <v>317</v>
      </c>
      <c r="J169" s="218">
        <v>25</v>
      </c>
      <c r="K169" s="51">
        <v>5</v>
      </c>
      <c r="L169" s="306">
        <v>2</v>
      </c>
      <c r="M169" s="642" t="s">
        <v>318</v>
      </c>
      <c r="N169" s="27">
        <v>1</v>
      </c>
      <c r="O169" s="642" t="s">
        <v>318</v>
      </c>
      <c r="P169" s="261" t="s">
        <v>317</v>
      </c>
      <c r="Q169" s="264">
        <v>25</v>
      </c>
      <c r="R169" s="641" t="s">
        <v>460</v>
      </c>
      <c r="S169" s="563"/>
      <c r="T169" s="668"/>
      <c r="U169" s="193"/>
    </row>
    <row r="170" spans="1:21" s="8" customFormat="1" ht="12" x14ac:dyDescent="0.2">
      <c r="B170" s="193"/>
      <c r="C170" s="442">
        <v>6.2</v>
      </c>
      <c r="D170" s="217">
        <v>6</v>
      </c>
      <c r="E170" s="442">
        <v>2</v>
      </c>
      <c r="F170" s="195" t="s">
        <v>320</v>
      </c>
      <c r="G170" s="193">
        <v>1</v>
      </c>
      <c r="H170" s="8" t="s">
        <v>321</v>
      </c>
      <c r="I170" s="261" t="s">
        <v>322</v>
      </c>
      <c r="J170" s="218">
        <v>25</v>
      </c>
      <c r="K170" s="51">
        <v>6</v>
      </c>
      <c r="L170" s="306">
        <v>2</v>
      </c>
      <c r="M170" s="261" t="s">
        <v>320</v>
      </c>
      <c r="N170" s="257">
        <v>1</v>
      </c>
      <c r="O170" s="261" t="s">
        <v>321</v>
      </c>
      <c r="P170" s="261" t="s">
        <v>322</v>
      </c>
      <c r="Q170" s="264">
        <v>25</v>
      </c>
      <c r="R170" s="193"/>
      <c r="S170" s="563"/>
      <c r="T170" s="668"/>
      <c r="U170" s="193"/>
    </row>
    <row r="171" spans="1:21" s="8" customFormat="1" ht="12" x14ac:dyDescent="0.2">
      <c r="B171" s="193"/>
      <c r="C171" s="442">
        <v>7.1</v>
      </c>
      <c r="D171" s="215">
        <v>7</v>
      </c>
      <c r="E171" s="559">
        <v>2</v>
      </c>
      <c r="F171" s="671" t="s">
        <v>220</v>
      </c>
      <c r="G171" s="672"/>
      <c r="H171" s="673" t="s">
        <v>78</v>
      </c>
      <c r="I171" s="671" t="s">
        <v>442</v>
      </c>
      <c r="J171" s="218">
        <v>25</v>
      </c>
      <c r="K171" s="699">
        <v>9</v>
      </c>
      <c r="L171" s="700">
        <v>3</v>
      </c>
      <c r="M171" s="701" t="s">
        <v>220</v>
      </c>
      <c r="N171" s="702"/>
      <c r="O171" s="703" t="s">
        <v>461</v>
      </c>
      <c r="P171" s="701" t="s">
        <v>462</v>
      </c>
      <c r="Q171" s="704">
        <v>25</v>
      </c>
      <c r="R171" s="212" t="s">
        <v>463</v>
      </c>
      <c r="S171" s="563"/>
      <c r="T171" s="668"/>
      <c r="U171" s="193"/>
    </row>
    <row r="172" spans="1:21" s="8" customFormat="1" ht="12" x14ac:dyDescent="0.2">
      <c r="B172" s="193"/>
      <c r="C172" s="442">
        <v>8.1</v>
      </c>
      <c r="D172" s="215">
        <v>8</v>
      </c>
      <c r="E172" s="559">
        <v>2</v>
      </c>
      <c r="F172" s="195" t="s">
        <v>323</v>
      </c>
      <c r="G172" s="193">
        <v>1</v>
      </c>
      <c r="H172" s="8" t="s">
        <v>324</v>
      </c>
      <c r="I172" s="261" t="s">
        <v>325</v>
      </c>
      <c r="J172" s="218">
        <v>25</v>
      </c>
      <c r="K172" s="699">
        <v>10</v>
      </c>
      <c r="L172" s="700">
        <v>3</v>
      </c>
      <c r="M172" s="706" t="s">
        <v>323</v>
      </c>
      <c r="N172" s="707"/>
      <c r="O172" s="706" t="s">
        <v>324</v>
      </c>
      <c r="P172" s="706" t="s">
        <v>325</v>
      </c>
      <c r="Q172" s="705">
        <v>25</v>
      </c>
      <c r="R172" s="212" t="s">
        <v>464</v>
      </c>
      <c r="S172" s="563"/>
      <c r="T172" s="668"/>
      <c r="U172" s="193"/>
    </row>
    <row r="173" spans="1:21" s="8" customFormat="1" ht="12" x14ac:dyDescent="0.2">
      <c r="B173" s="193"/>
      <c r="C173" s="442">
        <v>8.1999999999999993</v>
      </c>
      <c r="D173" s="217">
        <v>8</v>
      </c>
      <c r="E173" s="442">
        <v>2</v>
      </c>
      <c r="F173" s="643" t="s">
        <v>220</v>
      </c>
      <c r="G173" s="672"/>
      <c r="H173" s="445" t="s">
        <v>78</v>
      </c>
      <c r="I173" s="643" t="s">
        <v>445</v>
      </c>
      <c r="J173" s="218">
        <v>25</v>
      </c>
      <c r="K173" s="51">
        <v>8</v>
      </c>
      <c r="L173" s="306">
        <v>2</v>
      </c>
      <c r="M173" s="445" t="s">
        <v>220</v>
      </c>
      <c r="N173" s="445"/>
      <c r="O173" s="676" t="s">
        <v>461</v>
      </c>
      <c r="P173" s="643" t="s">
        <v>445</v>
      </c>
      <c r="Q173" s="217">
        <v>25</v>
      </c>
      <c r="R173" s="193"/>
      <c r="S173" s="563"/>
      <c r="T173" s="668"/>
      <c r="U173" s="193"/>
    </row>
    <row r="174" spans="1:21" s="8" customFormat="1" ht="12" x14ac:dyDescent="0.2">
      <c r="B174" s="193"/>
      <c r="C174" s="442">
        <v>9.1</v>
      </c>
      <c r="D174" s="215">
        <v>9</v>
      </c>
      <c r="E174" s="559">
        <v>3</v>
      </c>
      <c r="F174" s="195" t="s">
        <v>329</v>
      </c>
      <c r="G174" s="193">
        <v>1</v>
      </c>
      <c r="H174" s="8" t="s">
        <v>330</v>
      </c>
      <c r="I174" s="261" t="s">
        <v>331</v>
      </c>
      <c r="J174" s="218">
        <v>25</v>
      </c>
      <c r="K174" s="699">
        <v>7</v>
      </c>
      <c r="L174" s="700">
        <v>2</v>
      </c>
      <c r="M174" s="706" t="s">
        <v>329</v>
      </c>
      <c r="N174" s="707"/>
      <c r="O174" s="706" t="s">
        <v>330</v>
      </c>
      <c r="P174" s="706" t="s">
        <v>331</v>
      </c>
      <c r="Q174" s="699">
        <v>25</v>
      </c>
      <c r="R174" s="212" t="s">
        <v>465</v>
      </c>
      <c r="S174" s="563"/>
      <c r="T174" s="668"/>
      <c r="U174" s="193"/>
    </row>
    <row r="175" spans="1:21" s="8" customFormat="1" ht="12" x14ac:dyDescent="0.2">
      <c r="B175" s="193"/>
      <c r="C175" s="442">
        <v>10.1</v>
      </c>
      <c r="D175" s="215">
        <v>10</v>
      </c>
      <c r="E175" s="559">
        <v>3</v>
      </c>
      <c r="F175" s="195" t="s">
        <v>335</v>
      </c>
      <c r="G175" s="193">
        <v>2</v>
      </c>
      <c r="H175" s="8" t="s">
        <v>336</v>
      </c>
      <c r="I175" s="261" t="s">
        <v>337</v>
      </c>
      <c r="J175" s="218">
        <v>25</v>
      </c>
      <c r="K175" s="699">
        <v>8</v>
      </c>
      <c r="L175" s="700">
        <v>2</v>
      </c>
      <c r="M175" s="706" t="s">
        <v>335</v>
      </c>
      <c r="N175" s="708"/>
      <c r="O175" s="706" t="s">
        <v>336</v>
      </c>
      <c r="P175" s="706" t="s">
        <v>337</v>
      </c>
      <c r="Q175" s="699">
        <v>25</v>
      </c>
      <c r="R175" s="212" t="s">
        <v>466</v>
      </c>
      <c r="S175" s="563"/>
      <c r="T175" s="668"/>
      <c r="U175" s="193"/>
    </row>
    <row r="176" spans="1:21" s="8" customFormat="1" ht="12" x14ac:dyDescent="0.2">
      <c r="B176" s="193"/>
      <c r="C176" s="442">
        <v>12.1</v>
      </c>
      <c r="D176" s="217">
        <v>12</v>
      </c>
      <c r="E176" s="442">
        <v>3</v>
      </c>
      <c r="F176" s="195" t="s">
        <v>338</v>
      </c>
      <c r="G176" s="193">
        <v>3</v>
      </c>
      <c r="H176" s="8" t="s">
        <v>339</v>
      </c>
      <c r="I176" s="261" t="s">
        <v>340</v>
      </c>
      <c r="J176" s="218">
        <v>25</v>
      </c>
      <c r="K176" s="51">
        <v>10</v>
      </c>
      <c r="L176" s="306">
        <v>3</v>
      </c>
      <c r="M176" s="261" t="s">
        <v>338</v>
      </c>
      <c r="N176" s="257">
        <v>3</v>
      </c>
      <c r="O176" s="261" t="s">
        <v>339</v>
      </c>
      <c r="P176" s="261" t="s">
        <v>340</v>
      </c>
      <c r="Q176" s="264">
        <v>25</v>
      </c>
      <c r="R176" s="193"/>
      <c r="S176" s="563"/>
      <c r="T176" s="668"/>
      <c r="U176" s="193"/>
    </row>
    <row r="177" spans="1:36" s="8" customFormat="1" ht="12" x14ac:dyDescent="0.2">
      <c r="B177" s="193"/>
      <c r="C177" s="442">
        <v>12.2</v>
      </c>
      <c r="D177" s="215">
        <v>12</v>
      </c>
      <c r="E177" s="559">
        <v>3</v>
      </c>
      <c r="F177" s="671" t="s">
        <v>220</v>
      </c>
      <c r="G177" s="672"/>
      <c r="H177" s="673" t="s">
        <v>78</v>
      </c>
      <c r="I177" s="643" t="s">
        <v>467</v>
      </c>
      <c r="J177" s="218">
        <v>25</v>
      </c>
      <c r="K177" s="632" t="s">
        <v>457</v>
      </c>
      <c r="L177" s="633" t="s">
        <v>458</v>
      </c>
      <c r="M177" s="671" t="s">
        <v>220</v>
      </c>
      <c r="N177" s="445"/>
      <c r="O177" s="678" t="s">
        <v>461</v>
      </c>
      <c r="P177" s="643" t="s">
        <v>468</v>
      </c>
      <c r="Q177" s="215">
        <v>25</v>
      </c>
      <c r="R177" s="193"/>
      <c r="S177" s="563"/>
      <c r="T177" s="668"/>
      <c r="U177" s="193"/>
    </row>
    <row r="178" spans="1:36" s="8" customFormat="1" ht="12" x14ac:dyDescent="0.2">
      <c r="B178" s="193"/>
      <c r="C178" s="442">
        <v>13.1</v>
      </c>
      <c r="D178" s="217">
        <v>13</v>
      </c>
      <c r="E178" s="442">
        <v>4</v>
      </c>
      <c r="F178" s="195" t="s">
        <v>341</v>
      </c>
      <c r="G178" s="193">
        <v>3</v>
      </c>
      <c r="H178" s="8" t="s">
        <v>342</v>
      </c>
      <c r="I178" s="261" t="s">
        <v>343</v>
      </c>
      <c r="J178" s="218">
        <v>25</v>
      </c>
      <c r="K178" s="51">
        <v>13</v>
      </c>
      <c r="L178" s="73">
        <v>4</v>
      </c>
      <c r="M178" s="675" t="s">
        <v>344</v>
      </c>
      <c r="N178" s="677" t="s">
        <v>341</v>
      </c>
      <c r="O178" s="675" t="s">
        <v>356</v>
      </c>
      <c r="P178" s="675" t="s">
        <v>346</v>
      </c>
      <c r="Q178" s="102">
        <v>25</v>
      </c>
      <c r="R178" s="641" t="s">
        <v>469</v>
      </c>
      <c r="S178" s="563"/>
      <c r="T178" s="668"/>
      <c r="U178" s="193"/>
    </row>
    <row r="179" spans="1:36" s="8" customFormat="1" ht="12" x14ac:dyDescent="0.2">
      <c r="B179" s="193"/>
      <c r="C179" s="442">
        <v>13.2</v>
      </c>
      <c r="D179" s="217">
        <v>13</v>
      </c>
      <c r="E179" s="442">
        <v>4</v>
      </c>
      <c r="F179" s="643" t="s">
        <v>220</v>
      </c>
      <c r="G179" s="672"/>
      <c r="H179" s="445" t="s">
        <v>78</v>
      </c>
      <c r="I179" s="643" t="s">
        <v>456</v>
      </c>
      <c r="J179" s="218">
        <v>25</v>
      </c>
      <c r="K179" s="51">
        <v>13</v>
      </c>
      <c r="L179" s="306">
        <v>4</v>
      </c>
      <c r="M179" s="643" t="s">
        <v>220</v>
      </c>
      <c r="N179" s="672"/>
      <c r="O179" s="676" t="s">
        <v>461</v>
      </c>
      <c r="P179" s="643" t="s">
        <v>456</v>
      </c>
      <c r="Q179" s="264">
        <v>25</v>
      </c>
      <c r="R179" s="193"/>
      <c r="S179" s="563"/>
      <c r="T179" s="668"/>
      <c r="U179" s="193"/>
    </row>
    <row r="180" spans="1:36" s="8" customFormat="1" ht="12" x14ac:dyDescent="0.2">
      <c r="B180" s="193"/>
      <c r="C180" s="442">
        <v>14.2</v>
      </c>
      <c r="D180" s="215">
        <v>14</v>
      </c>
      <c r="E180" s="559">
        <v>4</v>
      </c>
      <c r="F180" s="195" t="s">
        <v>347</v>
      </c>
      <c r="G180" s="193">
        <v>1</v>
      </c>
      <c r="H180" s="8" t="s">
        <v>348</v>
      </c>
      <c r="I180" s="261" t="s">
        <v>349</v>
      </c>
      <c r="J180" s="218">
        <v>25</v>
      </c>
      <c r="K180" s="632" t="s">
        <v>453</v>
      </c>
      <c r="L180" s="634" t="s">
        <v>454</v>
      </c>
      <c r="M180" s="261" t="s">
        <v>347</v>
      </c>
      <c r="N180" s="257">
        <v>1</v>
      </c>
      <c r="O180" s="261" t="s">
        <v>348</v>
      </c>
      <c r="P180" s="261" t="s">
        <v>349</v>
      </c>
      <c r="Q180" s="264">
        <v>25</v>
      </c>
      <c r="R180" s="193"/>
      <c r="S180" s="563"/>
      <c r="T180" s="668"/>
      <c r="U180" s="193"/>
    </row>
    <row r="181" spans="1:36" s="8" customFormat="1" ht="12" x14ac:dyDescent="0.2">
      <c r="B181" s="193"/>
      <c r="C181" s="444">
        <v>16</v>
      </c>
      <c r="D181" s="626"/>
      <c r="E181" s="444"/>
      <c r="F181" s="627"/>
      <c r="G181" s="413"/>
      <c r="H181" s="242"/>
      <c r="I181" s="627"/>
      <c r="J181" s="625"/>
      <c r="K181" s="644">
        <v>7</v>
      </c>
      <c r="L181" s="645">
        <v>2</v>
      </c>
      <c r="M181" s="646" t="s">
        <v>332</v>
      </c>
      <c r="N181" s="504" t="s">
        <v>244</v>
      </c>
      <c r="O181" s="630" t="s">
        <v>333</v>
      </c>
      <c r="P181" s="646" t="s">
        <v>334</v>
      </c>
      <c r="Q181" s="660">
        <v>25</v>
      </c>
      <c r="R181" s="193"/>
      <c r="S181" s="563"/>
      <c r="T181" s="668"/>
      <c r="U181" s="193"/>
    </row>
    <row r="182" spans="1:36" s="8" customFormat="1" ht="12" x14ac:dyDescent="0.2">
      <c r="B182" s="193"/>
      <c r="C182" s="442"/>
      <c r="D182" s="217"/>
      <c r="E182" s="442"/>
      <c r="F182" s="195"/>
      <c r="G182" s="193"/>
      <c r="I182" s="195"/>
      <c r="J182" s="218"/>
      <c r="K182" s="217"/>
      <c r="L182" s="442"/>
      <c r="M182" s="261" t="s">
        <v>329</v>
      </c>
      <c r="N182" s="257">
        <v>1</v>
      </c>
      <c r="O182" s="261" t="s">
        <v>330</v>
      </c>
      <c r="P182" s="261" t="s">
        <v>331</v>
      </c>
      <c r="Q182" s="264">
        <v>25</v>
      </c>
      <c r="R182" s="193"/>
      <c r="S182" s="563"/>
      <c r="T182" s="668"/>
      <c r="U182" s="193"/>
    </row>
    <row r="183" spans="1:36" s="8" customFormat="1" ht="12" x14ac:dyDescent="0.2">
      <c r="B183" s="193"/>
      <c r="C183" s="442"/>
      <c r="D183" s="217"/>
      <c r="E183" s="442"/>
      <c r="F183" s="195"/>
      <c r="G183" s="193"/>
      <c r="I183" s="195"/>
      <c r="J183" s="218"/>
      <c r="K183" s="217"/>
      <c r="L183" s="442"/>
      <c r="M183" s="71" t="s">
        <v>350</v>
      </c>
      <c r="N183" s="26">
        <v>1</v>
      </c>
      <c r="O183" s="71" t="s">
        <v>351</v>
      </c>
      <c r="P183" s="71" t="s">
        <v>352</v>
      </c>
      <c r="Q183" s="102">
        <v>25</v>
      </c>
      <c r="R183" s="193"/>
      <c r="S183" s="563"/>
      <c r="T183" s="668"/>
      <c r="U183" s="193"/>
    </row>
    <row r="184" spans="1:36" s="8" customFormat="1" ht="12" x14ac:dyDescent="0.2">
      <c r="B184" s="193"/>
      <c r="C184" s="444">
        <v>17</v>
      </c>
      <c r="D184" s="626"/>
      <c r="E184" s="444"/>
      <c r="F184" s="627"/>
      <c r="G184" s="413"/>
      <c r="H184" s="242"/>
      <c r="I184" s="627"/>
      <c r="J184" s="625"/>
      <c r="K184" s="644">
        <v>10</v>
      </c>
      <c r="L184" s="645">
        <v>3</v>
      </c>
      <c r="M184" s="646" t="s">
        <v>326</v>
      </c>
      <c r="N184" s="504" t="s">
        <v>244</v>
      </c>
      <c r="O184" s="630" t="s">
        <v>327</v>
      </c>
      <c r="P184" s="646" t="s">
        <v>328</v>
      </c>
      <c r="Q184" s="660">
        <v>25</v>
      </c>
      <c r="R184" s="193"/>
      <c r="S184" s="563"/>
      <c r="T184" s="668"/>
      <c r="U184" s="193"/>
    </row>
    <row r="185" spans="1:36" s="8" customFormat="1" ht="12" x14ac:dyDescent="0.2">
      <c r="B185" s="193"/>
      <c r="C185" s="442"/>
      <c r="D185" s="217"/>
      <c r="E185" s="442"/>
      <c r="F185" s="195"/>
      <c r="G185" s="193"/>
      <c r="I185" s="195"/>
      <c r="J185" s="218"/>
      <c r="K185" s="217"/>
      <c r="L185" s="442"/>
      <c r="M185" s="261" t="s">
        <v>323</v>
      </c>
      <c r="N185" s="257">
        <v>1</v>
      </c>
      <c r="O185" s="261" t="s">
        <v>324</v>
      </c>
      <c r="P185" s="261" t="s">
        <v>325</v>
      </c>
      <c r="Q185" s="264">
        <v>25</v>
      </c>
      <c r="R185" s="193"/>
      <c r="S185" s="563"/>
      <c r="T185" s="668"/>
      <c r="U185" s="193"/>
    </row>
    <row r="186" spans="1:36" s="8" customFormat="1" ht="12" x14ac:dyDescent="0.2">
      <c r="B186" s="193"/>
      <c r="C186" s="442"/>
      <c r="D186" s="217"/>
      <c r="E186" s="442"/>
      <c r="F186" s="195"/>
      <c r="G186" s="193"/>
      <c r="I186" s="195"/>
      <c r="J186" s="218"/>
      <c r="K186" s="217"/>
      <c r="L186" s="442"/>
      <c r="M186" s="71" t="s">
        <v>353</v>
      </c>
      <c r="N186" s="26">
        <v>1</v>
      </c>
      <c r="O186" s="71" t="s">
        <v>354</v>
      </c>
      <c r="P186" s="71" t="s">
        <v>355</v>
      </c>
      <c r="Q186" s="102">
        <v>25</v>
      </c>
      <c r="R186" s="193"/>
      <c r="S186" s="563"/>
      <c r="T186" s="668"/>
      <c r="U186" s="193"/>
    </row>
    <row r="187" spans="1:36" s="8" customFormat="1" ht="12" x14ac:dyDescent="0.2">
      <c r="B187" s="193"/>
      <c r="C187" s="444">
        <v>18</v>
      </c>
      <c r="D187" s="626"/>
      <c r="E187" s="444"/>
      <c r="F187" s="627"/>
      <c r="G187" s="413"/>
      <c r="H187" s="242"/>
      <c r="I187" s="627"/>
      <c r="J187" s="625"/>
      <c r="K187" s="626">
        <v>13</v>
      </c>
      <c r="L187" s="444">
        <v>4</v>
      </c>
      <c r="M187" s="646" t="s">
        <v>344</v>
      </c>
      <c r="N187" s="504" t="s">
        <v>244</v>
      </c>
      <c r="O187" s="630" t="s">
        <v>345</v>
      </c>
      <c r="P187" s="646" t="s">
        <v>346</v>
      </c>
      <c r="Q187" s="660">
        <v>25</v>
      </c>
      <c r="R187" s="193"/>
      <c r="S187" s="563"/>
      <c r="T187" s="668"/>
      <c r="U187" s="193"/>
    </row>
    <row r="188" spans="1:36" s="8" customFormat="1" ht="12" x14ac:dyDescent="0.2">
      <c r="B188" s="193"/>
      <c r="C188" s="442"/>
      <c r="D188" s="217"/>
      <c r="E188" s="442"/>
      <c r="F188" s="195"/>
      <c r="G188" s="193"/>
      <c r="I188" s="195"/>
      <c r="J188" s="563"/>
      <c r="K188" s="217"/>
      <c r="L188" s="442"/>
      <c r="M188" s="261" t="s">
        <v>341</v>
      </c>
      <c r="N188" s="257">
        <v>3</v>
      </c>
      <c r="O188" s="261" t="s">
        <v>342</v>
      </c>
      <c r="P188" s="261" t="s">
        <v>343</v>
      </c>
      <c r="Q188" s="264">
        <v>25</v>
      </c>
      <c r="R188" s="193"/>
      <c r="S188" s="563"/>
      <c r="T188" s="668"/>
      <c r="U188" s="193"/>
    </row>
    <row r="189" spans="1:36" s="8" customFormat="1" ht="12" x14ac:dyDescent="0.2">
      <c r="B189" s="193"/>
      <c r="C189" s="442"/>
      <c r="D189" s="217"/>
      <c r="E189" s="442"/>
      <c r="F189" s="195"/>
      <c r="G189" s="193"/>
      <c r="I189" s="195"/>
      <c r="J189" s="563"/>
      <c r="K189" s="217"/>
      <c r="L189" s="442"/>
      <c r="M189" s="71" t="s">
        <v>356</v>
      </c>
      <c r="N189" s="26">
        <v>2</v>
      </c>
      <c r="O189" s="71" t="s">
        <v>357</v>
      </c>
      <c r="P189" s="71" t="s">
        <v>358</v>
      </c>
      <c r="Q189" s="102">
        <v>25</v>
      </c>
      <c r="R189" s="193"/>
      <c r="S189" s="666"/>
      <c r="T189" s="669"/>
      <c r="U189" s="193"/>
    </row>
    <row r="190" spans="1:36" s="16" customFormat="1" ht="12" x14ac:dyDescent="0.2">
      <c r="A190" s="167"/>
      <c r="B190" s="615"/>
      <c r="D190" s="17"/>
      <c r="E190" s="41"/>
      <c r="F190" s="21"/>
      <c r="G190" s="17"/>
      <c r="H190" s="41"/>
      <c r="I190" s="21"/>
      <c r="J190" s="17"/>
      <c r="K190" s="18"/>
      <c r="L190" s="18"/>
      <c r="M190" s="18"/>
      <c r="N190" s="18"/>
      <c r="O190" s="18"/>
      <c r="P190" s="18"/>
      <c r="Q190" s="18"/>
      <c r="R190" s="615"/>
      <c r="S190" s="616"/>
      <c r="T190" s="619"/>
      <c r="U190" s="17"/>
      <c r="V190" s="21"/>
      <c r="W190" s="18"/>
      <c r="X190" s="19"/>
      <c r="Y190" s="18"/>
      <c r="Z190" s="18"/>
      <c r="AA190" s="19"/>
      <c r="AB190" s="18"/>
      <c r="AC190" s="18"/>
      <c r="AD190" s="18"/>
      <c r="AE190" s="18"/>
      <c r="AF190" s="18"/>
      <c r="AG190" s="18"/>
      <c r="AH190" s="18"/>
      <c r="AI190" s="18"/>
      <c r="AJ190" s="18"/>
    </row>
    <row r="191" spans="1:36" s="8" customFormat="1" x14ac:dyDescent="0.25">
      <c r="C191" s="198" t="s">
        <v>470</v>
      </c>
      <c r="I191" s="63"/>
      <c r="J191" s="6"/>
      <c r="K191" s="1"/>
      <c r="L191" s="16"/>
      <c r="M191" s="3"/>
      <c r="N191" s="3"/>
      <c r="O191" s="245"/>
      <c r="P191" s="245"/>
      <c r="Q191" s="244"/>
      <c r="R191" s="7"/>
      <c r="S191" s="7"/>
      <c r="T191" s="7"/>
    </row>
    <row r="192" spans="1:36" x14ac:dyDescent="0.25">
      <c r="A192" s="556"/>
      <c r="B192" s="609"/>
      <c r="C192" s="610" t="s">
        <v>79</v>
      </c>
      <c r="D192" s="609"/>
      <c r="E192" s="609"/>
      <c r="F192" s="105"/>
      <c r="G192" s="609"/>
      <c r="H192" s="611" t="s">
        <v>471</v>
      </c>
      <c r="I192" s="610"/>
      <c r="J192" s="556"/>
      <c r="K192" s="609"/>
      <c r="L192" s="612"/>
      <c r="M192" s="609"/>
      <c r="N192" s="609"/>
      <c r="O192" s="613"/>
      <c r="P192" s="614"/>
      <c r="Q192" s="614"/>
      <c r="R192" s="556"/>
      <c r="S192" s="556"/>
      <c r="T192" s="556"/>
      <c r="U192"/>
    </row>
    <row r="193" spans="1:20" s="13" customFormat="1" x14ac:dyDescent="0.25">
      <c r="A193" s="35" t="s">
        <v>90</v>
      </c>
      <c r="B193" s="35" t="s">
        <v>80</v>
      </c>
      <c r="C193" s="322" t="s">
        <v>91</v>
      </c>
      <c r="D193" s="35"/>
      <c r="E193" s="35"/>
      <c r="F193" s="35"/>
      <c r="G193" s="35"/>
      <c r="H193" s="35"/>
      <c r="I193" s="35"/>
      <c r="J193" s="35"/>
      <c r="K193" s="60">
        <v>2025</v>
      </c>
      <c r="L193" s="35" t="s">
        <v>472</v>
      </c>
      <c r="M193" s="36"/>
      <c r="N193" s="37"/>
      <c r="O193" s="35"/>
      <c r="P193" s="35"/>
      <c r="Q193" s="35"/>
      <c r="R193" s="35"/>
      <c r="S193" s="35"/>
      <c r="T193" s="35"/>
    </row>
    <row r="194" spans="1:20" s="13" customFormat="1" ht="12" x14ac:dyDescent="0.2">
      <c r="A194" s="445" t="s">
        <v>473</v>
      </c>
      <c r="B194" s="328"/>
      <c r="C194" s="312" t="s">
        <v>95</v>
      </c>
      <c r="D194" s="315" t="s">
        <v>96</v>
      </c>
      <c r="E194" s="310" t="s">
        <v>97</v>
      </c>
      <c r="F194" s="311" t="s">
        <v>98</v>
      </c>
      <c r="G194" s="312" t="s">
        <v>99</v>
      </c>
      <c r="H194" s="311" t="s">
        <v>100</v>
      </c>
      <c r="I194" s="314" t="s">
        <v>101</v>
      </c>
      <c r="J194" s="310" t="s">
        <v>102</v>
      </c>
      <c r="K194" s="310" t="s">
        <v>103</v>
      </c>
      <c r="L194" s="310" t="s">
        <v>104</v>
      </c>
      <c r="M194" s="311" t="s">
        <v>105</v>
      </c>
      <c r="N194" s="312" t="s">
        <v>106</v>
      </c>
      <c r="O194" s="311" t="s">
        <v>107</v>
      </c>
      <c r="P194" s="314" t="s">
        <v>108</v>
      </c>
      <c r="Q194" s="315" t="s">
        <v>109</v>
      </c>
      <c r="R194" s="142" t="s">
        <v>110</v>
      </c>
      <c r="S194" s="142" t="s">
        <v>423</v>
      </c>
      <c r="T194" s="142" t="s">
        <v>112</v>
      </c>
    </row>
    <row r="195" spans="1:20" s="13" customFormat="1" ht="12" x14ac:dyDescent="0.2">
      <c r="A195" s="8"/>
      <c r="B195" s="329"/>
      <c r="C195" s="193">
        <v>1.1000000000000001</v>
      </c>
      <c r="D195" s="133">
        <v>1</v>
      </c>
      <c r="E195" s="134">
        <v>1</v>
      </c>
      <c r="F195" s="117" t="s">
        <v>113</v>
      </c>
      <c r="G195" s="110">
        <v>1</v>
      </c>
      <c r="H195" s="117" t="s">
        <v>114</v>
      </c>
      <c r="I195" s="154" t="s">
        <v>115</v>
      </c>
      <c r="J195" s="134">
        <v>25</v>
      </c>
      <c r="K195" s="108">
        <v>1</v>
      </c>
      <c r="L195" s="143">
        <v>1</v>
      </c>
      <c r="M195" s="117" t="s">
        <v>113</v>
      </c>
      <c r="N195" s="110">
        <v>1</v>
      </c>
      <c r="O195" s="117" t="s">
        <v>114</v>
      </c>
      <c r="P195" s="154" t="s">
        <v>115</v>
      </c>
      <c r="Q195" s="108">
        <v>25</v>
      </c>
      <c r="R195" s="115"/>
      <c r="S195" s="116"/>
      <c r="T195" s="116"/>
    </row>
    <row r="196" spans="1:20" s="13" customFormat="1" ht="12" x14ac:dyDescent="0.2">
      <c r="A196" s="8"/>
      <c r="B196" s="329"/>
      <c r="C196" s="193">
        <v>1.2</v>
      </c>
      <c r="D196" s="133">
        <v>1</v>
      </c>
      <c r="E196" s="134">
        <v>1</v>
      </c>
      <c r="F196" s="117" t="s">
        <v>116</v>
      </c>
      <c r="G196" s="110">
        <v>1</v>
      </c>
      <c r="H196" s="117" t="s">
        <v>117</v>
      </c>
      <c r="I196" s="154" t="s">
        <v>118</v>
      </c>
      <c r="J196" s="134">
        <v>25</v>
      </c>
      <c r="K196" s="108">
        <v>1</v>
      </c>
      <c r="L196" s="143">
        <v>1</v>
      </c>
      <c r="M196" s="117" t="s">
        <v>116</v>
      </c>
      <c r="N196" s="110">
        <v>1</v>
      </c>
      <c r="O196" s="117" t="s">
        <v>117</v>
      </c>
      <c r="P196" s="154" t="s">
        <v>118</v>
      </c>
      <c r="Q196" s="108">
        <v>25</v>
      </c>
      <c r="R196" s="115"/>
      <c r="S196" s="116"/>
      <c r="T196" s="116"/>
    </row>
    <row r="197" spans="1:20" s="13" customFormat="1" ht="12" x14ac:dyDescent="0.2">
      <c r="A197" s="8"/>
      <c r="B197" s="329"/>
      <c r="C197" s="193">
        <v>2.1</v>
      </c>
      <c r="D197" s="20">
        <v>2</v>
      </c>
      <c r="E197" s="29">
        <v>1</v>
      </c>
      <c r="F197" s="150" t="s">
        <v>119</v>
      </c>
      <c r="G197" s="69">
        <v>1</v>
      </c>
      <c r="H197" s="150" t="s">
        <v>120</v>
      </c>
      <c r="I197" s="156" t="s">
        <v>121</v>
      </c>
      <c r="J197" s="137">
        <v>25</v>
      </c>
      <c r="K197" s="70">
        <v>2</v>
      </c>
      <c r="L197" s="537">
        <v>1</v>
      </c>
      <c r="M197" s="150" t="s">
        <v>424</v>
      </c>
      <c r="N197" s="132"/>
      <c r="O197" s="150" t="s">
        <v>120</v>
      </c>
      <c r="P197" s="156" t="s">
        <v>121</v>
      </c>
      <c r="Q197" s="70">
        <v>25</v>
      </c>
      <c r="R197" s="469" t="s">
        <v>425</v>
      </c>
      <c r="S197" s="116"/>
      <c r="T197" s="116"/>
    </row>
    <row r="198" spans="1:20" s="13" customFormat="1" ht="12" x14ac:dyDescent="0.2">
      <c r="A198" s="8"/>
      <c r="B198" s="329"/>
      <c r="C198" s="193">
        <v>2.2000000000000002</v>
      </c>
      <c r="D198" s="219">
        <v>2</v>
      </c>
      <c r="E198" s="623">
        <v>1</v>
      </c>
      <c r="F198" s="150" t="s">
        <v>127</v>
      </c>
      <c r="G198" s="69">
        <v>1</v>
      </c>
      <c r="H198" s="150" t="s">
        <v>128</v>
      </c>
      <c r="I198" s="156" t="s">
        <v>129</v>
      </c>
      <c r="J198" s="137">
        <v>25</v>
      </c>
      <c r="K198" s="70">
        <v>2</v>
      </c>
      <c r="L198" s="537">
        <v>1</v>
      </c>
      <c r="M198" s="150" t="s">
        <v>474</v>
      </c>
      <c r="N198" s="76"/>
      <c r="O198" s="150" t="s">
        <v>128</v>
      </c>
      <c r="P198" s="156" t="s">
        <v>129</v>
      </c>
      <c r="Q198" s="70">
        <v>25</v>
      </c>
      <c r="R198" s="120"/>
      <c r="S198" s="116"/>
      <c r="T198" s="116"/>
    </row>
    <row r="199" spans="1:20" s="13" customFormat="1" ht="12" x14ac:dyDescent="0.2">
      <c r="A199" s="8"/>
      <c r="B199" s="329"/>
      <c r="C199" s="193">
        <v>3.1</v>
      </c>
      <c r="D199" s="624">
        <v>3</v>
      </c>
      <c r="E199" s="271">
        <v>1</v>
      </c>
      <c r="F199" s="148" t="s">
        <v>135</v>
      </c>
      <c r="G199" s="149">
        <v>1</v>
      </c>
      <c r="H199" s="148" t="s">
        <v>136</v>
      </c>
      <c r="I199" s="155" t="s">
        <v>137</v>
      </c>
      <c r="J199" s="136">
        <v>25</v>
      </c>
      <c r="K199" s="308">
        <v>3</v>
      </c>
      <c r="L199" s="468">
        <v>1</v>
      </c>
      <c r="M199" s="148" t="s">
        <v>428</v>
      </c>
      <c r="N199" s="132"/>
      <c r="O199" s="148" t="s">
        <v>136</v>
      </c>
      <c r="P199" s="155" t="s">
        <v>137</v>
      </c>
      <c r="Q199" s="308">
        <v>25</v>
      </c>
      <c r="R199" s="469" t="s">
        <v>425</v>
      </c>
      <c r="S199" s="116"/>
      <c r="T199" s="116" t="s">
        <v>140</v>
      </c>
    </row>
    <row r="200" spans="1:20" s="13" customFormat="1" ht="12" x14ac:dyDescent="0.2">
      <c r="A200" s="8"/>
      <c r="B200" s="329"/>
      <c r="C200" s="193">
        <v>5.0999999999999996</v>
      </c>
      <c r="D200" s="133">
        <v>5</v>
      </c>
      <c r="E200" s="134">
        <v>2</v>
      </c>
      <c r="F200" s="151" t="s">
        <v>141</v>
      </c>
      <c r="G200" s="152">
        <v>1</v>
      </c>
      <c r="H200" s="151" t="s">
        <v>142</v>
      </c>
      <c r="I200" s="157" t="s">
        <v>143</v>
      </c>
      <c r="J200" s="138">
        <v>25</v>
      </c>
      <c r="K200" s="291">
        <v>5</v>
      </c>
      <c r="L200" s="689">
        <v>2</v>
      </c>
      <c r="M200" s="151" t="s">
        <v>475</v>
      </c>
      <c r="N200" s="76"/>
      <c r="O200" s="151" t="s">
        <v>142</v>
      </c>
      <c r="P200" s="157" t="s">
        <v>143</v>
      </c>
      <c r="Q200" s="288">
        <v>25</v>
      </c>
      <c r="R200" s="691" t="s">
        <v>476</v>
      </c>
      <c r="S200" s="116"/>
      <c r="T200" s="116"/>
    </row>
    <row r="201" spans="1:20" s="13" customFormat="1" ht="12" x14ac:dyDescent="0.2">
      <c r="A201" s="8"/>
      <c r="B201" s="329"/>
      <c r="C201" s="193">
        <v>6.1</v>
      </c>
      <c r="D201" s="219">
        <v>6</v>
      </c>
      <c r="E201" s="623">
        <v>2</v>
      </c>
      <c r="F201" s="150" t="s">
        <v>148</v>
      </c>
      <c r="G201" s="69">
        <v>1</v>
      </c>
      <c r="H201" s="150" t="s">
        <v>149</v>
      </c>
      <c r="I201" s="156" t="s">
        <v>150</v>
      </c>
      <c r="J201" s="137">
        <v>25</v>
      </c>
      <c r="K201" s="70">
        <v>6</v>
      </c>
      <c r="L201" s="537">
        <v>2</v>
      </c>
      <c r="M201" s="150" t="s">
        <v>477</v>
      </c>
      <c r="N201" s="69"/>
      <c r="O201" s="150" t="s">
        <v>149</v>
      </c>
      <c r="P201" s="156" t="s">
        <v>150</v>
      </c>
      <c r="Q201" s="131">
        <v>25</v>
      </c>
      <c r="R201" s="469" t="s">
        <v>478</v>
      </c>
      <c r="S201" s="116"/>
      <c r="T201" s="116" t="s">
        <v>156</v>
      </c>
    </row>
    <row r="202" spans="1:20" s="38" customFormat="1" ht="12" x14ac:dyDescent="0.2">
      <c r="B202" s="329"/>
      <c r="C202" s="41">
        <v>7.2</v>
      </c>
      <c r="D202" s="20">
        <v>7</v>
      </c>
      <c r="E202" s="29">
        <v>2</v>
      </c>
      <c r="F202" s="150" t="s">
        <v>157</v>
      </c>
      <c r="G202" s="69">
        <v>1</v>
      </c>
      <c r="H202" s="150" t="s">
        <v>158</v>
      </c>
      <c r="I202" s="156" t="s">
        <v>159</v>
      </c>
      <c r="J202" s="137">
        <v>25</v>
      </c>
      <c r="K202" s="291">
        <v>7</v>
      </c>
      <c r="L202" s="689">
        <v>2</v>
      </c>
      <c r="M202" s="150" t="s">
        <v>479</v>
      </c>
      <c r="N202" s="690" t="s">
        <v>480</v>
      </c>
      <c r="O202" s="150" t="s">
        <v>158</v>
      </c>
      <c r="P202" s="156" t="s">
        <v>159</v>
      </c>
      <c r="Q202" s="102">
        <v>25</v>
      </c>
      <c r="R202" s="538" t="s">
        <v>481</v>
      </c>
      <c r="S202" s="116"/>
      <c r="T202" s="116"/>
    </row>
    <row r="203" spans="1:20" s="13" customFormat="1" ht="12" x14ac:dyDescent="0.2">
      <c r="A203" s="8"/>
      <c r="B203" s="329"/>
      <c r="C203" s="193">
        <v>9.1999999999999993</v>
      </c>
      <c r="D203" s="134">
        <v>9</v>
      </c>
      <c r="E203" s="134">
        <v>3</v>
      </c>
      <c r="F203" s="290" t="s">
        <v>165</v>
      </c>
      <c r="G203" s="272">
        <v>2</v>
      </c>
      <c r="H203" s="290" t="s">
        <v>166</v>
      </c>
      <c r="I203" s="158" t="s">
        <v>167</v>
      </c>
      <c r="J203" s="160">
        <v>25</v>
      </c>
      <c r="K203" s="108">
        <v>9</v>
      </c>
      <c r="L203" s="145">
        <v>3</v>
      </c>
      <c r="M203" s="290" t="s">
        <v>168</v>
      </c>
      <c r="N203" s="272">
        <v>1</v>
      </c>
      <c r="O203" s="290" t="s">
        <v>168</v>
      </c>
      <c r="P203" s="154" t="s">
        <v>167</v>
      </c>
      <c r="Q203" s="108">
        <v>25</v>
      </c>
      <c r="R203" s="123" t="s">
        <v>434</v>
      </c>
      <c r="S203" s="323" t="s">
        <v>435</v>
      </c>
      <c r="T203" s="116"/>
    </row>
    <row r="204" spans="1:20" s="13" customFormat="1" ht="12" x14ac:dyDescent="0.2">
      <c r="A204" s="8"/>
      <c r="B204" s="329"/>
      <c r="C204" s="217" t="s">
        <v>170</v>
      </c>
      <c r="D204" s="20">
        <v>10</v>
      </c>
      <c r="E204" s="29">
        <v>3</v>
      </c>
      <c r="F204" s="150" t="s">
        <v>171</v>
      </c>
      <c r="G204" s="69">
        <v>1</v>
      </c>
      <c r="H204" s="150" t="s">
        <v>172</v>
      </c>
      <c r="I204" s="156" t="s">
        <v>173</v>
      </c>
      <c r="J204" s="137">
        <v>25</v>
      </c>
      <c r="K204" s="699">
        <v>12</v>
      </c>
      <c r="L204" s="727">
        <v>3</v>
      </c>
      <c r="M204" s="465" t="s">
        <v>482</v>
      </c>
      <c r="N204" s="728"/>
      <c r="O204" s="465" t="s">
        <v>175</v>
      </c>
      <c r="P204" s="466" t="s">
        <v>176</v>
      </c>
      <c r="Q204" s="464">
        <v>25</v>
      </c>
      <c r="R204" s="469" t="s">
        <v>483</v>
      </c>
      <c r="S204" s="538" t="s">
        <v>484</v>
      </c>
      <c r="T204" s="116"/>
    </row>
    <row r="205" spans="1:20" s="13" customFormat="1" ht="12" x14ac:dyDescent="0.2">
      <c r="A205" s="8"/>
      <c r="B205" s="329"/>
      <c r="C205" s="193">
        <v>11.1</v>
      </c>
      <c r="D205" s="20">
        <v>11</v>
      </c>
      <c r="E205" s="29">
        <v>3</v>
      </c>
      <c r="F205" s="150" t="s">
        <v>178</v>
      </c>
      <c r="G205" s="69">
        <v>1</v>
      </c>
      <c r="H205" s="150" t="s">
        <v>179</v>
      </c>
      <c r="I205" s="156" t="s">
        <v>180</v>
      </c>
      <c r="J205" s="137">
        <v>25</v>
      </c>
      <c r="K205" s="699">
        <v>13</v>
      </c>
      <c r="L205" s="729">
        <v>4</v>
      </c>
      <c r="M205" s="465" t="s">
        <v>485</v>
      </c>
      <c r="N205" s="728"/>
      <c r="O205" s="465" t="s">
        <v>182</v>
      </c>
      <c r="P205" s="466" t="s">
        <v>183</v>
      </c>
      <c r="Q205" s="464">
        <v>25</v>
      </c>
      <c r="R205" s="469" t="s">
        <v>486</v>
      </c>
      <c r="S205" s="116"/>
      <c r="T205" s="116"/>
    </row>
    <row r="206" spans="1:20" s="13" customFormat="1" ht="12" x14ac:dyDescent="0.2">
      <c r="A206" s="8"/>
      <c r="B206" s="329"/>
      <c r="C206" s="193">
        <v>11.2</v>
      </c>
      <c r="D206" s="20">
        <v>11</v>
      </c>
      <c r="E206" s="29">
        <v>3</v>
      </c>
      <c r="F206" s="24" t="s">
        <v>184</v>
      </c>
      <c r="G206" s="73">
        <v>1</v>
      </c>
      <c r="H206" s="24" t="s">
        <v>185</v>
      </c>
      <c r="I206" s="77" t="s">
        <v>186</v>
      </c>
      <c r="J206" s="29">
        <v>25</v>
      </c>
      <c r="K206" s="51">
        <v>11</v>
      </c>
      <c r="L206" s="146">
        <v>3</v>
      </c>
      <c r="M206" s="24" t="s">
        <v>184</v>
      </c>
      <c r="N206" s="73">
        <v>1</v>
      </c>
      <c r="O206" s="24" t="s">
        <v>185</v>
      </c>
      <c r="P206" s="77" t="s">
        <v>186</v>
      </c>
      <c r="Q206" s="51">
        <v>25</v>
      </c>
      <c r="R206" s="115"/>
      <c r="S206" s="116"/>
      <c r="T206" s="116"/>
    </row>
    <row r="207" spans="1:20" s="13" customFormat="1" ht="12" x14ac:dyDescent="0.2">
      <c r="A207" s="8"/>
      <c r="B207" s="329"/>
      <c r="C207" s="193">
        <v>14.1</v>
      </c>
      <c r="D207" s="133">
        <v>14</v>
      </c>
      <c r="E207" s="134">
        <v>4</v>
      </c>
      <c r="F207" s="125" t="s">
        <v>187</v>
      </c>
      <c r="G207" s="153">
        <v>1</v>
      </c>
      <c r="H207" s="125" t="s">
        <v>188</v>
      </c>
      <c r="I207" s="159" t="s">
        <v>189</v>
      </c>
      <c r="J207" s="140">
        <v>25</v>
      </c>
      <c r="K207" s="111">
        <v>14</v>
      </c>
      <c r="L207" s="147">
        <v>4</v>
      </c>
      <c r="M207" s="125" t="s">
        <v>187</v>
      </c>
      <c r="N207" s="153">
        <v>1</v>
      </c>
      <c r="O207" s="125" t="s">
        <v>188</v>
      </c>
      <c r="P207" s="159" t="s">
        <v>189</v>
      </c>
      <c r="Q207" s="111">
        <v>25</v>
      </c>
      <c r="R207" s="115"/>
      <c r="S207" s="116"/>
      <c r="T207" s="116"/>
    </row>
    <row r="208" spans="1:20" s="13" customFormat="1" ht="12" x14ac:dyDescent="0.2">
      <c r="A208" s="8"/>
      <c r="B208" s="329"/>
      <c r="C208" s="193">
        <v>15.1</v>
      </c>
      <c r="D208" s="133">
        <v>15</v>
      </c>
      <c r="E208" s="134">
        <v>4</v>
      </c>
      <c r="F208" s="117" t="s">
        <v>190</v>
      </c>
      <c r="G208" s="110">
        <v>1</v>
      </c>
      <c r="H208" s="117" t="s">
        <v>191</v>
      </c>
      <c r="I208" s="159" t="s">
        <v>192</v>
      </c>
      <c r="J208" s="140">
        <v>100</v>
      </c>
      <c r="K208" s="130">
        <v>15</v>
      </c>
      <c r="L208" s="147">
        <v>4</v>
      </c>
      <c r="M208" s="127" t="s">
        <v>190</v>
      </c>
      <c r="N208" s="110">
        <v>1</v>
      </c>
      <c r="O208" s="117" t="s">
        <v>191</v>
      </c>
      <c r="P208" s="159" t="s">
        <v>192</v>
      </c>
      <c r="Q208" s="111">
        <v>100</v>
      </c>
      <c r="R208" s="126"/>
      <c r="S208" s="116"/>
      <c r="T208" s="116"/>
    </row>
    <row r="209" spans="1:21" s="13" customFormat="1" x14ac:dyDescent="0.25">
      <c r="A209" s="436" t="s">
        <v>193</v>
      </c>
      <c r="B209" s="436" t="s">
        <v>80</v>
      </c>
      <c r="C209" s="685" t="s">
        <v>194</v>
      </c>
      <c r="D209" s="436"/>
      <c r="E209" s="436"/>
      <c r="F209" s="436"/>
      <c r="G209" s="436"/>
      <c r="H209" s="436"/>
      <c r="I209" s="436"/>
      <c r="J209" s="436"/>
      <c r="K209" s="686">
        <v>2025</v>
      </c>
      <c r="L209" s="436" t="s">
        <v>487</v>
      </c>
      <c r="M209" s="687"/>
      <c r="N209" s="688"/>
      <c r="O209" s="436"/>
      <c r="P209" s="436"/>
      <c r="Q209" s="436"/>
      <c r="R209" s="436"/>
      <c r="S209" s="436"/>
      <c r="T209" s="436"/>
      <c r="U209" s="8"/>
    </row>
    <row r="210" spans="1:21" s="8" customFormat="1" ht="12" x14ac:dyDescent="0.2">
      <c r="A210" s="445" t="s">
        <v>488</v>
      </c>
      <c r="B210" s="193"/>
      <c r="C210" s="648" t="s">
        <v>95</v>
      </c>
      <c r="D210" s="649" t="s">
        <v>96</v>
      </c>
      <c r="E210" s="650" t="s">
        <v>97</v>
      </c>
      <c r="F210" s="651" t="s">
        <v>98</v>
      </c>
      <c r="G210" s="652" t="s">
        <v>99</v>
      </c>
      <c r="H210" s="653" t="s">
        <v>100</v>
      </c>
      <c r="I210" s="654" t="s">
        <v>101</v>
      </c>
      <c r="J210" s="693" t="s">
        <v>102</v>
      </c>
      <c r="K210" s="694" t="s">
        <v>103</v>
      </c>
      <c r="L210" s="650" t="s">
        <v>104</v>
      </c>
      <c r="M210" s="653" t="s">
        <v>105</v>
      </c>
      <c r="N210" s="652" t="s">
        <v>106</v>
      </c>
      <c r="O210" s="653" t="s">
        <v>107</v>
      </c>
      <c r="P210" s="657" t="s">
        <v>108</v>
      </c>
      <c r="Q210" s="649" t="s">
        <v>109</v>
      </c>
      <c r="R210" s="142" t="s">
        <v>110</v>
      </c>
      <c r="S210" s="142" t="s">
        <v>423</v>
      </c>
      <c r="T210" s="142" t="s">
        <v>112</v>
      </c>
    </row>
    <row r="211" spans="1:21" s="8" customFormat="1" ht="12" x14ac:dyDescent="0.2">
      <c r="B211" s="193"/>
      <c r="C211" s="193">
        <v>3.2</v>
      </c>
      <c r="D211" s="50">
        <v>3</v>
      </c>
      <c r="E211" s="73">
        <v>1</v>
      </c>
      <c r="F211" s="195" t="s">
        <v>198</v>
      </c>
      <c r="G211" s="193">
        <v>2</v>
      </c>
      <c r="H211" s="8" t="s">
        <v>199</v>
      </c>
      <c r="I211" s="261" t="s">
        <v>200</v>
      </c>
      <c r="J211" s="29">
        <v>25</v>
      </c>
      <c r="K211" s="264">
        <v>3</v>
      </c>
      <c r="L211" s="265">
        <v>1</v>
      </c>
      <c r="M211" s="261" t="s">
        <v>198</v>
      </c>
      <c r="N211" s="257">
        <v>2</v>
      </c>
      <c r="O211" s="261" t="s">
        <v>199</v>
      </c>
      <c r="P211" s="261" t="s">
        <v>200</v>
      </c>
      <c r="Q211" s="51">
        <v>25</v>
      </c>
      <c r="R211" s="417" t="s">
        <v>201</v>
      </c>
      <c r="S211" s="116"/>
      <c r="T211" s="116"/>
      <c r="U211" s="193"/>
    </row>
    <row r="212" spans="1:21" s="8" customFormat="1" ht="12" x14ac:dyDescent="0.2">
      <c r="B212" s="193"/>
      <c r="C212" s="193">
        <v>4.0999999999999996</v>
      </c>
      <c r="D212" s="50">
        <v>4</v>
      </c>
      <c r="E212" s="73">
        <v>1</v>
      </c>
      <c r="F212" s="195" t="s">
        <v>202</v>
      </c>
      <c r="G212" s="193">
        <v>2</v>
      </c>
      <c r="H212" s="8" t="s">
        <v>203</v>
      </c>
      <c r="I212" s="261" t="s">
        <v>204</v>
      </c>
      <c r="J212" s="29">
        <v>25</v>
      </c>
      <c r="K212" s="264">
        <v>4</v>
      </c>
      <c r="L212" s="265">
        <v>1</v>
      </c>
      <c r="M212" s="261" t="s">
        <v>202</v>
      </c>
      <c r="N212" s="257">
        <v>2</v>
      </c>
      <c r="O212" s="261" t="s">
        <v>203</v>
      </c>
      <c r="P212" s="261" t="s">
        <v>204</v>
      </c>
      <c r="Q212" s="51">
        <v>25</v>
      </c>
      <c r="R212" s="204"/>
      <c r="S212" s="122"/>
      <c r="T212" s="116"/>
      <c r="U212" s="193"/>
    </row>
    <row r="213" spans="1:21" s="8" customFormat="1" ht="12" x14ac:dyDescent="0.2">
      <c r="B213" s="193"/>
      <c r="C213" s="193">
        <v>4.2</v>
      </c>
      <c r="D213" s="50">
        <v>4</v>
      </c>
      <c r="E213" s="73">
        <v>1</v>
      </c>
      <c r="F213" s="195" t="s">
        <v>206</v>
      </c>
      <c r="G213" s="193">
        <v>1</v>
      </c>
      <c r="H213" s="8" t="s">
        <v>207</v>
      </c>
      <c r="I213" s="261" t="s">
        <v>208</v>
      </c>
      <c r="J213" s="29">
        <v>25</v>
      </c>
      <c r="K213" s="264">
        <v>4</v>
      </c>
      <c r="L213" s="265">
        <v>1</v>
      </c>
      <c r="M213" s="261" t="s">
        <v>206</v>
      </c>
      <c r="N213" s="257">
        <v>1</v>
      </c>
      <c r="O213" s="261" t="s">
        <v>207</v>
      </c>
      <c r="P213" s="261" t="s">
        <v>208</v>
      </c>
      <c r="Q213" s="51">
        <v>25</v>
      </c>
      <c r="R213" s="417" t="s">
        <v>201</v>
      </c>
      <c r="S213" s="116"/>
      <c r="T213" s="116"/>
      <c r="U213" s="193"/>
    </row>
    <row r="214" spans="1:21" s="8" customFormat="1" ht="12" x14ac:dyDescent="0.2">
      <c r="B214" s="193"/>
      <c r="C214" s="193">
        <v>5.2</v>
      </c>
      <c r="D214" s="50">
        <v>5</v>
      </c>
      <c r="E214" s="73">
        <v>2</v>
      </c>
      <c r="F214" s="211" t="s">
        <v>209</v>
      </c>
      <c r="G214" s="65">
        <v>1</v>
      </c>
      <c r="H214" s="44" t="s">
        <v>210</v>
      </c>
      <c r="I214" s="163" t="s">
        <v>211</v>
      </c>
      <c r="J214" s="137">
        <v>25</v>
      </c>
      <c r="K214" s="291">
        <v>5</v>
      </c>
      <c r="L214" s="690">
        <v>2</v>
      </c>
      <c r="M214" s="211" t="s">
        <v>209</v>
      </c>
      <c r="N214" s="674"/>
      <c r="O214" s="44" t="s">
        <v>210</v>
      </c>
      <c r="P214" s="163" t="s">
        <v>211</v>
      </c>
      <c r="Q214" s="70">
        <v>25</v>
      </c>
      <c r="R214" s="75" t="s">
        <v>489</v>
      </c>
      <c r="S214" s="116"/>
      <c r="T214" s="116"/>
      <c r="U214" s="193"/>
    </row>
    <row r="215" spans="1:21" s="8" customFormat="1" ht="12" x14ac:dyDescent="0.2">
      <c r="A215" s="15"/>
      <c r="B215" s="193"/>
      <c r="C215" s="193">
        <v>6.2</v>
      </c>
      <c r="D215" s="50">
        <v>6</v>
      </c>
      <c r="E215" s="73">
        <v>2</v>
      </c>
      <c r="F215" s="195" t="s">
        <v>215</v>
      </c>
      <c r="G215" s="193">
        <v>3</v>
      </c>
      <c r="H215" s="8" t="s">
        <v>216</v>
      </c>
      <c r="I215" s="261" t="s">
        <v>217</v>
      </c>
      <c r="J215" s="29">
        <v>25</v>
      </c>
      <c r="K215" s="291">
        <v>8</v>
      </c>
      <c r="L215" s="690">
        <v>2</v>
      </c>
      <c r="M215" s="261" t="s">
        <v>215</v>
      </c>
      <c r="N215" s="257">
        <v>3</v>
      </c>
      <c r="O215" s="261" t="s">
        <v>216</v>
      </c>
      <c r="P215" s="261" t="s">
        <v>217</v>
      </c>
      <c r="Q215" s="51">
        <v>25</v>
      </c>
      <c r="R215" s="75" t="s">
        <v>489</v>
      </c>
      <c r="S215" s="116"/>
      <c r="T215" s="116"/>
      <c r="U215" s="193"/>
    </row>
    <row r="216" spans="1:21" s="8" customFormat="1" ht="12" x14ac:dyDescent="0.2">
      <c r="A216" s="38"/>
      <c r="B216" s="193"/>
      <c r="C216" s="41">
        <v>7.1</v>
      </c>
      <c r="D216" s="50">
        <v>7</v>
      </c>
      <c r="E216" s="73">
        <v>2</v>
      </c>
      <c r="F216" s="643" t="s">
        <v>220</v>
      </c>
      <c r="G216" s="672"/>
      <c r="H216" s="445" t="s">
        <v>67</v>
      </c>
      <c r="I216" s="643" t="s">
        <v>442</v>
      </c>
      <c r="J216" s="29">
        <v>25</v>
      </c>
      <c r="K216" s="264">
        <v>7</v>
      </c>
      <c r="L216" s="265">
        <v>2</v>
      </c>
      <c r="M216" s="643" t="s">
        <v>220</v>
      </c>
      <c r="N216" s="445"/>
      <c r="O216" s="445" t="s">
        <v>443</v>
      </c>
      <c r="P216" s="643" t="s">
        <v>442</v>
      </c>
      <c r="Q216" s="51">
        <v>25</v>
      </c>
      <c r="R216" s="205"/>
      <c r="S216" s="116"/>
      <c r="T216" s="116"/>
      <c r="U216" s="193"/>
    </row>
    <row r="217" spans="1:21" s="8" customFormat="1" ht="12" x14ac:dyDescent="0.2">
      <c r="A217" s="15"/>
      <c r="B217" s="193"/>
      <c r="C217" s="193">
        <v>8.1</v>
      </c>
      <c r="D217" s="215">
        <v>8</v>
      </c>
      <c r="E217" s="338">
        <v>2</v>
      </c>
      <c r="F217" s="195" t="s">
        <v>223</v>
      </c>
      <c r="G217" s="193">
        <v>2</v>
      </c>
      <c r="H217" s="8" t="s">
        <v>224</v>
      </c>
      <c r="I217" s="261" t="s">
        <v>225</v>
      </c>
      <c r="J217" s="29">
        <v>25</v>
      </c>
      <c r="K217" s="291">
        <v>6</v>
      </c>
      <c r="L217" s="690">
        <v>2</v>
      </c>
      <c r="M217" s="261" t="s">
        <v>223</v>
      </c>
      <c r="N217" s="257">
        <v>2</v>
      </c>
      <c r="O217" s="261" t="s">
        <v>224</v>
      </c>
      <c r="P217" s="261" t="s">
        <v>225</v>
      </c>
      <c r="Q217" s="51">
        <v>25</v>
      </c>
      <c r="R217" s="75" t="s">
        <v>489</v>
      </c>
      <c r="S217" s="116"/>
      <c r="T217" s="116"/>
      <c r="U217" s="193"/>
    </row>
    <row r="218" spans="1:21" s="8" customFormat="1" ht="12" x14ac:dyDescent="0.2">
      <c r="B218" s="193"/>
      <c r="C218" s="193">
        <v>8.1999999999999993</v>
      </c>
      <c r="D218" s="215">
        <v>8</v>
      </c>
      <c r="E218" s="338">
        <v>2</v>
      </c>
      <c r="F218" s="671" t="s">
        <v>220</v>
      </c>
      <c r="G218" s="672"/>
      <c r="H218" s="673" t="s">
        <v>67</v>
      </c>
      <c r="I218" s="671" t="s">
        <v>445</v>
      </c>
      <c r="J218" s="29">
        <v>25</v>
      </c>
      <c r="K218" s="68">
        <v>8</v>
      </c>
      <c r="L218" s="340">
        <v>2</v>
      </c>
      <c r="M218" s="671" t="s">
        <v>220</v>
      </c>
      <c r="N218" s="445"/>
      <c r="O218" s="673" t="s">
        <v>443</v>
      </c>
      <c r="P218" s="671" t="s">
        <v>445</v>
      </c>
      <c r="Q218" s="51">
        <v>25</v>
      </c>
      <c r="R218" s="75"/>
      <c r="S218" s="116"/>
      <c r="T218" s="116"/>
      <c r="U218" s="193"/>
    </row>
    <row r="219" spans="1:21" s="8" customFormat="1" ht="12" x14ac:dyDescent="0.2">
      <c r="B219" s="193"/>
      <c r="C219" s="193">
        <v>9.1</v>
      </c>
      <c r="D219" s="50">
        <v>9</v>
      </c>
      <c r="E219" s="73">
        <v>3</v>
      </c>
      <c r="F219" s="195" t="s">
        <v>228</v>
      </c>
      <c r="G219" s="193">
        <v>1</v>
      </c>
      <c r="H219" s="8" t="s">
        <v>229</v>
      </c>
      <c r="I219" s="261" t="s">
        <v>230</v>
      </c>
      <c r="J219" s="29">
        <v>25</v>
      </c>
      <c r="K219" s="264">
        <v>9</v>
      </c>
      <c r="L219" s="265">
        <v>3</v>
      </c>
      <c r="M219" s="261" t="s">
        <v>228</v>
      </c>
      <c r="N219" s="257">
        <v>1</v>
      </c>
      <c r="O219" s="261" t="s">
        <v>229</v>
      </c>
      <c r="P219" s="261" t="s">
        <v>230</v>
      </c>
      <c r="Q219" s="51">
        <v>25</v>
      </c>
      <c r="R219" s="205"/>
      <c r="S219" s="116"/>
      <c r="T219" s="116"/>
      <c r="U219" s="193"/>
    </row>
    <row r="220" spans="1:21" s="8" customFormat="1" ht="12" x14ac:dyDescent="0.2">
      <c r="B220" s="193"/>
      <c r="C220" s="193">
        <v>10.1</v>
      </c>
      <c r="D220" s="215">
        <v>10</v>
      </c>
      <c r="E220" s="338">
        <v>3</v>
      </c>
      <c r="F220" s="195" t="s">
        <v>231</v>
      </c>
      <c r="G220" s="193">
        <v>2</v>
      </c>
      <c r="H220" s="8" t="s">
        <v>232</v>
      </c>
      <c r="I220" s="261" t="s">
        <v>233</v>
      </c>
      <c r="J220" s="29">
        <v>25</v>
      </c>
      <c r="K220" s="291">
        <v>10</v>
      </c>
      <c r="L220" s="690">
        <v>3</v>
      </c>
      <c r="M220" s="261" t="s">
        <v>231</v>
      </c>
      <c r="N220" s="257">
        <v>2</v>
      </c>
      <c r="O220" s="261" t="s">
        <v>232</v>
      </c>
      <c r="P220" s="261" t="s">
        <v>233</v>
      </c>
      <c r="Q220" s="51">
        <v>25</v>
      </c>
      <c r="R220" s="75" t="s">
        <v>489</v>
      </c>
      <c r="S220" s="116"/>
      <c r="T220" s="116"/>
      <c r="U220" s="193"/>
    </row>
    <row r="221" spans="1:21" s="8" customFormat="1" ht="12" x14ac:dyDescent="0.2">
      <c r="B221" s="193"/>
      <c r="C221" s="193">
        <v>12.1</v>
      </c>
      <c r="D221" s="50">
        <v>12</v>
      </c>
      <c r="E221" s="73">
        <v>3</v>
      </c>
      <c r="F221" s="195" t="s">
        <v>235</v>
      </c>
      <c r="G221" s="193">
        <v>1</v>
      </c>
      <c r="H221" s="8" t="s">
        <v>236</v>
      </c>
      <c r="I221" s="261" t="s">
        <v>237</v>
      </c>
      <c r="J221" s="29">
        <v>25</v>
      </c>
      <c r="K221" s="699">
        <v>10</v>
      </c>
      <c r="L221" s="722">
        <v>3</v>
      </c>
      <c r="M221" s="706" t="s">
        <v>490</v>
      </c>
      <c r="N221" s="708"/>
      <c r="O221" s="706" t="s">
        <v>236</v>
      </c>
      <c r="P221" s="706" t="s">
        <v>237</v>
      </c>
      <c r="Q221" s="699">
        <v>25</v>
      </c>
      <c r="R221" s="469" t="s">
        <v>491</v>
      </c>
      <c r="S221" s="116"/>
      <c r="T221" s="116"/>
      <c r="U221" s="193"/>
    </row>
    <row r="222" spans="1:21" s="8" customFormat="1" ht="12" x14ac:dyDescent="0.2">
      <c r="B222" s="193"/>
      <c r="C222" s="193">
        <v>12.2</v>
      </c>
      <c r="D222" s="51">
        <v>12</v>
      </c>
      <c r="E222" s="73">
        <v>3</v>
      </c>
      <c r="F222" s="643" t="s">
        <v>220</v>
      </c>
      <c r="G222" s="672"/>
      <c r="H222" s="445" t="s">
        <v>67</v>
      </c>
      <c r="I222" s="643" t="s">
        <v>447</v>
      </c>
      <c r="J222" s="29">
        <v>25</v>
      </c>
      <c r="K222" s="264">
        <v>12</v>
      </c>
      <c r="L222" s="265">
        <v>3</v>
      </c>
      <c r="M222" s="643" t="s">
        <v>220</v>
      </c>
      <c r="N222" s="445"/>
      <c r="O222" s="445" t="s">
        <v>443</v>
      </c>
      <c r="P222" s="643" t="s">
        <v>447</v>
      </c>
      <c r="Q222" s="51">
        <v>25</v>
      </c>
      <c r="R222" s="205"/>
      <c r="S222" s="116"/>
      <c r="T222" s="116"/>
      <c r="U222" s="193"/>
    </row>
    <row r="223" spans="1:21" s="8" customFormat="1" ht="12" x14ac:dyDescent="0.2">
      <c r="B223" s="193"/>
      <c r="C223" s="193">
        <v>13.1</v>
      </c>
      <c r="D223" s="51">
        <v>13</v>
      </c>
      <c r="E223" s="73">
        <v>4</v>
      </c>
      <c r="F223" s="195" t="s">
        <v>238</v>
      </c>
      <c r="G223" s="193">
        <v>3</v>
      </c>
      <c r="H223" s="8" t="s">
        <v>239</v>
      </c>
      <c r="I223" s="261" t="s">
        <v>240</v>
      </c>
      <c r="J223" s="560">
        <v>25</v>
      </c>
      <c r="K223" s="699">
        <v>11</v>
      </c>
      <c r="L223" s="722">
        <v>3</v>
      </c>
      <c r="M223" s="706" t="s">
        <v>492</v>
      </c>
      <c r="N223" s="708"/>
      <c r="O223" s="706" t="s">
        <v>239</v>
      </c>
      <c r="P223" s="706" t="s">
        <v>240</v>
      </c>
      <c r="Q223" s="699">
        <v>25</v>
      </c>
      <c r="R223" s="469" t="s">
        <v>493</v>
      </c>
      <c r="S223" s="124"/>
      <c r="T223" s="116"/>
      <c r="U223" s="193"/>
    </row>
    <row r="224" spans="1:21" s="8" customFormat="1" ht="12" x14ac:dyDescent="0.2">
      <c r="B224" s="193"/>
      <c r="C224" s="193">
        <v>13.2</v>
      </c>
      <c r="D224" s="50">
        <v>13</v>
      </c>
      <c r="E224" s="73">
        <v>4</v>
      </c>
      <c r="F224" s="195" t="s">
        <v>241</v>
      </c>
      <c r="G224" s="193">
        <v>2</v>
      </c>
      <c r="H224" s="8" t="s">
        <v>242</v>
      </c>
      <c r="I224" s="261" t="s">
        <v>243</v>
      </c>
      <c r="J224" s="29">
        <v>25</v>
      </c>
      <c r="K224" s="264">
        <v>13</v>
      </c>
      <c r="L224" s="265">
        <v>4</v>
      </c>
      <c r="M224" s="261" t="s">
        <v>241</v>
      </c>
      <c r="N224" s="257">
        <v>2</v>
      </c>
      <c r="O224" s="261" t="s">
        <v>242</v>
      </c>
      <c r="P224" s="261" t="s">
        <v>243</v>
      </c>
      <c r="Q224" s="51">
        <v>25</v>
      </c>
      <c r="R224" s="417" t="s">
        <v>201</v>
      </c>
      <c r="S224" s="116"/>
      <c r="T224" s="116"/>
      <c r="U224" s="193"/>
    </row>
    <row r="225" spans="1:21" s="8" customFormat="1" ht="12" x14ac:dyDescent="0.2">
      <c r="B225" s="193"/>
      <c r="C225" s="193">
        <v>14.2</v>
      </c>
      <c r="D225" s="50">
        <v>14</v>
      </c>
      <c r="E225" s="73">
        <v>4</v>
      </c>
      <c r="F225" s="643" t="s">
        <v>220</v>
      </c>
      <c r="G225" s="672"/>
      <c r="H225" s="445" t="s">
        <v>67</v>
      </c>
      <c r="I225" s="643" t="s">
        <v>448</v>
      </c>
      <c r="J225" s="29">
        <v>25</v>
      </c>
      <c r="K225" s="264">
        <v>14</v>
      </c>
      <c r="L225" s="265">
        <v>4</v>
      </c>
      <c r="M225" s="643" t="s">
        <v>220</v>
      </c>
      <c r="N225" s="445"/>
      <c r="O225" s="445" t="s">
        <v>443</v>
      </c>
      <c r="P225" s="643" t="s">
        <v>448</v>
      </c>
      <c r="Q225" s="51">
        <v>25</v>
      </c>
      <c r="R225" s="47"/>
      <c r="S225" s="116"/>
      <c r="T225" s="116"/>
      <c r="U225" s="193"/>
    </row>
    <row r="226" spans="1:21" s="8" customFormat="1" ht="12" x14ac:dyDescent="0.2">
      <c r="B226" s="193"/>
      <c r="C226" s="444">
        <v>16</v>
      </c>
      <c r="D226" s="626"/>
      <c r="E226" s="444"/>
      <c r="F226" s="627"/>
      <c r="G226" s="413"/>
      <c r="H226" s="242"/>
      <c r="I226" s="627"/>
      <c r="J226" s="625"/>
      <c r="K226" s="628">
        <v>5</v>
      </c>
      <c r="L226" s="629">
        <v>2</v>
      </c>
      <c r="M226" s="630" t="s">
        <v>212</v>
      </c>
      <c r="N226" s="631" t="s">
        <v>244</v>
      </c>
      <c r="O226" s="630"/>
      <c r="P226" s="242"/>
      <c r="Q226" s="628"/>
      <c r="R226" s="193"/>
      <c r="T226" s="195"/>
    </row>
    <row r="227" spans="1:21" s="8" customFormat="1" ht="12" x14ac:dyDescent="0.2">
      <c r="B227" s="193"/>
      <c r="C227" s="442"/>
      <c r="D227" s="217"/>
      <c r="E227" s="442"/>
      <c r="F227" s="195"/>
      <c r="G227" s="193"/>
      <c r="I227" s="195"/>
      <c r="J227" s="218"/>
      <c r="K227" s="207"/>
      <c r="L227" s="226"/>
      <c r="M227" s="261" t="s">
        <v>246</v>
      </c>
      <c r="N227" s="257">
        <v>3</v>
      </c>
      <c r="O227" s="261" t="s">
        <v>247</v>
      </c>
      <c r="P227" s="261" t="s">
        <v>248</v>
      </c>
      <c r="Q227" s="264">
        <v>25</v>
      </c>
      <c r="R227" s="193"/>
      <c r="T227" s="195"/>
    </row>
    <row r="228" spans="1:21" s="8" customFormat="1" ht="12" x14ac:dyDescent="0.2">
      <c r="B228" s="193"/>
      <c r="C228" s="443"/>
      <c r="D228" s="562"/>
      <c r="E228" s="443"/>
      <c r="F228" s="195"/>
      <c r="G228" s="193"/>
      <c r="I228" s="195"/>
      <c r="J228" s="561"/>
      <c r="K228" s="207"/>
      <c r="L228" s="226"/>
      <c r="M228" s="261" t="s">
        <v>249</v>
      </c>
      <c r="N228" s="257">
        <v>3</v>
      </c>
      <c r="O228" s="261" t="s">
        <v>250</v>
      </c>
      <c r="P228" s="261" t="s">
        <v>251</v>
      </c>
      <c r="Q228" s="647">
        <v>25</v>
      </c>
      <c r="R228" s="193"/>
      <c r="T228" s="195"/>
      <c r="U228" s="193"/>
    </row>
    <row r="229" spans="1:21" s="8" customFormat="1" ht="12" x14ac:dyDescent="0.2">
      <c r="A229" s="445" t="s">
        <v>494</v>
      </c>
      <c r="B229" s="193"/>
      <c r="C229" s="648" t="s">
        <v>95</v>
      </c>
      <c r="D229" s="649" t="s">
        <v>96</v>
      </c>
      <c r="E229" s="650" t="s">
        <v>97</v>
      </c>
      <c r="F229" s="651" t="s">
        <v>98</v>
      </c>
      <c r="G229" s="652" t="s">
        <v>99</v>
      </c>
      <c r="H229" s="653" t="s">
        <v>100</v>
      </c>
      <c r="I229" s="654" t="s">
        <v>101</v>
      </c>
      <c r="J229" s="693" t="s">
        <v>102</v>
      </c>
      <c r="K229" s="694" t="s">
        <v>103</v>
      </c>
      <c r="L229" s="650" t="s">
        <v>104</v>
      </c>
      <c r="M229" s="653" t="s">
        <v>105</v>
      </c>
      <c r="N229" s="652" t="s">
        <v>106</v>
      </c>
      <c r="O229" s="653" t="s">
        <v>107</v>
      </c>
      <c r="P229" s="657" t="s">
        <v>108</v>
      </c>
      <c r="Q229" s="649" t="s">
        <v>109</v>
      </c>
      <c r="R229" s="142" t="s">
        <v>110</v>
      </c>
      <c r="S229" s="142" t="s">
        <v>423</v>
      </c>
      <c r="T229" s="142" t="s">
        <v>112</v>
      </c>
    </row>
    <row r="230" spans="1:21" s="8" customFormat="1" ht="12" x14ac:dyDescent="0.2">
      <c r="B230" s="193"/>
      <c r="C230" s="442">
        <v>3.2</v>
      </c>
      <c r="D230" s="217">
        <v>3</v>
      </c>
      <c r="E230" s="442">
        <v>1</v>
      </c>
      <c r="F230" s="195" t="s">
        <v>253</v>
      </c>
      <c r="G230" s="193">
        <v>4</v>
      </c>
      <c r="H230" s="8" t="s">
        <v>254</v>
      </c>
      <c r="I230" s="261" t="s">
        <v>255</v>
      </c>
      <c r="J230" s="218">
        <v>25</v>
      </c>
      <c r="K230" s="51">
        <v>3</v>
      </c>
      <c r="L230" s="306">
        <v>1</v>
      </c>
      <c r="M230" s="261" t="s">
        <v>253</v>
      </c>
      <c r="N230" s="257">
        <v>4</v>
      </c>
      <c r="O230" s="261" t="s">
        <v>254</v>
      </c>
      <c r="P230" s="261" t="s">
        <v>255</v>
      </c>
      <c r="Q230" s="264">
        <v>25</v>
      </c>
      <c r="R230" s="193"/>
      <c r="T230" s="195"/>
    </row>
    <row r="231" spans="1:21" s="8" customFormat="1" ht="12" x14ac:dyDescent="0.2">
      <c r="B231" s="193"/>
      <c r="C231" s="442">
        <v>4.0999999999999996</v>
      </c>
      <c r="D231" s="217">
        <v>4</v>
      </c>
      <c r="E231" s="442">
        <v>1</v>
      </c>
      <c r="F231" s="195" t="s">
        <v>256</v>
      </c>
      <c r="G231" s="193">
        <v>1</v>
      </c>
      <c r="H231" s="8" t="s">
        <v>257</v>
      </c>
      <c r="I231" s="261" t="s">
        <v>258</v>
      </c>
      <c r="J231" s="218">
        <v>25</v>
      </c>
      <c r="K231" s="51">
        <v>4</v>
      </c>
      <c r="L231" s="306">
        <v>1</v>
      </c>
      <c r="M231" s="261" t="s">
        <v>256</v>
      </c>
      <c r="N231" s="257">
        <v>1</v>
      </c>
      <c r="O231" s="261" t="s">
        <v>257</v>
      </c>
      <c r="P231" s="261" t="s">
        <v>258</v>
      </c>
      <c r="Q231" s="264">
        <v>25</v>
      </c>
      <c r="R231" s="193"/>
      <c r="T231" s="195"/>
    </row>
    <row r="232" spans="1:21" s="8" customFormat="1" ht="12" x14ac:dyDescent="0.2">
      <c r="B232" s="193"/>
      <c r="C232" s="442">
        <v>4.2</v>
      </c>
      <c r="D232" s="217">
        <v>4</v>
      </c>
      <c r="E232" s="442">
        <v>1</v>
      </c>
      <c r="F232" s="195" t="s">
        <v>259</v>
      </c>
      <c r="G232" s="193">
        <v>1</v>
      </c>
      <c r="H232" s="8" t="s">
        <v>260</v>
      </c>
      <c r="I232" s="261" t="s">
        <v>261</v>
      </c>
      <c r="J232" s="218">
        <v>25</v>
      </c>
      <c r="K232" s="51">
        <v>4</v>
      </c>
      <c r="L232" s="306">
        <v>1</v>
      </c>
      <c r="M232" s="261" t="s">
        <v>259</v>
      </c>
      <c r="N232" s="257">
        <v>1</v>
      </c>
      <c r="O232" s="261" t="s">
        <v>450</v>
      </c>
      <c r="P232" s="261" t="s">
        <v>261</v>
      </c>
      <c r="Q232" s="264">
        <v>25</v>
      </c>
      <c r="R232" s="193"/>
      <c r="T232" s="195"/>
    </row>
    <row r="233" spans="1:21" s="8" customFormat="1" ht="12" x14ac:dyDescent="0.2">
      <c r="B233" s="193"/>
      <c r="C233" s="442">
        <v>5.2</v>
      </c>
      <c r="D233" s="217">
        <v>5</v>
      </c>
      <c r="E233" s="442">
        <v>2</v>
      </c>
      <c r="F233" s="195" t="s">
        <v>262</v>
      </c>
      <c r="G233" s="193">
        <v>2</v>
      </c>
      <c r="H233" s="8" t="s">
        <v>263</v>
      </c>
      <c r="I233" s="261" t="s">
        <v>264</v>
      </c>
      <c r="J233" s="218">
        <v>25</v>
      </c>
      <c r="K233" s="51">
        <v>5</v>
      </c>
      <c r="L233" s="306">
        <v>2</v>
      </c>
      <c r="M233" s="261" t="s">
        <v>262</v>
      </c>
      <c r="N233" s="257">
        <v>2</v>
      </c>
      <c r="O233" s="261" t="s">
        <v>263</v>
      </c>
      <c r="P233" s="261" t="s">
        <v>264</v>
      </c>
      <c r="Q233" s="264">
        <v>25</v>
      </c>
      <c r="R233" s="193"/>
      <c r="T233" s="195"/>
    </row>
    <row r="234" spans="1:21" s="8" customFormat="1" ht="12" x14ac:dyDescent="0.2">
      <c r="A234" s="15"/>
      <c r="B234" s="193"/>
      <c r="C234" s="442">
        <v>6.2</v>
      </c>
      <c r="D234" s="217">
        <v>6</v>
      </c>
      <c r="E234" s="442">
        <v>2</v>
      </c>
      <c r="F234" s="195" t="s">
        <v>265</v>
      </c>
      <c r="G234" s="193">
        <v>2</v>
      </c>
      <c r="H234" s="8" t="s">
        <v>266</v>
      </c>
      <c r="I234" s="261" t="s">
        <v>267</v>
      </c>
      <c r="J234" s="218">
        <v>25</v>
      </c>
      <c r="K234" s="51">
        <v>6</v>
      </c>
      <c r="L234" s="306">
        <v>2</v>
      </c>
      <c r="M234" s="261" t="s">
        <v>265</v>
      </c>
      <c r="N234" s="257">
        <v>2</v>
      </c>
      <c r="O234" s="261" t="s">
        <v>266</v>
      </c>
      <c r="P234" s="261" t="s">
        <v>267</v>
      </c>
      <c r="Q234" s="264">
        <v>25</v>
      </c>
      <c r="R234" s="193"/>
      <c r="T234" s="195"/>
    </row>
    <row r="235" spans="1:21" s="8" customFormat="1" ht="12" x14ac:dyDescent="0.2">
      <c r="A235" s="38"/>
      <c r="B235" s="193"/>
      <c r="C235" s="442">
        <v>7.1</v>
      </c>
      <c r="D235" s="217">
        <v>7</v>
      </c>
      <c r="E235" s="442">
        <v>2</v>
      </c>
      <c r="F235" s="211" t="s">
        <v>268</v>
      </c>
      <c r="G235" s="65">
        <v>1</v>
      </c>
      <c r="H235" s="44" t="s">
        <v>269</v>
      </c>
      <c r="I235" s="163" t="s">
        <v>270</v>
      </c>
      <c r="J235" s="67">
        <v>25</v>
      </c>
      <c r="K235" s="291">
        <v>7</v>
      </c>
      <c r="L235" s="692">
        <v>2</v>
      </c>
      <c r="M235" s="211" t="s">
        <v>268</v>
      </c>
      <c r="N235" s="25"/>
      <c r="O235" s="44" t="s">
        <v>269</v>
      </c>
      <c r="P235" s="163" t="s">
        <v>270</v>
      </c>
      <c r="Q235" s="43">
        <v>25</v>
      </c>
      <c r="R235" s="75" t="s">
        <v>489</v>
      </c>
      <c r="T235" s="195"/>
    </row>
    <row r="236" spans="1:21" s="8" customFormat="1" ht="12" x14ac:dyDescent="0.2">
      <c r="A236" s="15"/>
      <c r="B236" s="193"/>
      <c r="C236" s="442">
        <v>8.1</v>
      </c>
      <c r="D236" s="215">
        <v>8</v>
      </c>
      <c r="E236" s="559">
        <v>2</v>
      </c>
      <c r="F236" s="671" t="s">
        <v>220</v>
      </c>
      <c r="G236" s="672"/>
      <c r="H236" s="673" t="s">
        <v>74</v>
      </c>
      <c r="I236" s="671" t="s">
        <v>445</v>
      </c>
      <c r="J236" s="219">
        <v>25</v>
      </c>
      <c r="K236" s="720" t="s">
        <v>451</v>
      </c>
      <c r="L236" s="692">
        <v>2</v>
      </c>
      <c r="M236" s="673" t="s">
        <v>220</v>
      </c>
      <c r="N236" s="445"/>
      <c r="O236" s="673" t="s">
        <v>74</v>
      </c>
      <c r="P236" s="671" t="s">
        <v>445</v>
      </c>
      <c r="Q236" s="336">
        <v>25</v>
      </c>
      <c r="R236" s="75" t="s">
        <v>489</v>
      </c>
      <c r="T236" s="195"/>
    </row>
    <row r="237" spans="1:21" s="8" customFormat="1" ht="12" x14ac:dyDescent="0.2">
      <c r="B237" s="193"/>
      <c r="C237" s="442">
        <v>8.1999999999999993</v>
      </c>
      <c r="D237" s="217">
        <v>8</v>
      </c>
      <c r="E237" s="442">
        <v>2</v>
      </c>
      <c r="F237" s="643" t="s">
        <v>220</v>
      </c>
      <c r="G237" s="672"/>
      <c r="H237" s="445" t="s">
        <v>74</v>
      </c>
      <c r="I237" s="643" t="s">
        <v>445</v>
      </c>
      <c r="J237" s="218">
        <v>25</v>
      </c>
      <c r="K237" s="51">
        <v>8</v>
      </c>
      <c r="L237" s="306">
        <v>2</v>
      </c>
      <c r="M237" s="445" t="s">
        <v>220</v>
      </c>
      <c r="N237" s="445"/>
      <c r="O237" s="445" t="s">
        <v>452</v>
      </c>
      <c r="P237" s="643" t="s">
        <v>445</v>
      </c>
      <c r="Q237" s="217">
        <v>25</v>
      </c>
      <c r="R237" s="193"/>
      <c r="T237" s="195"/>
    </row>
    <row r="238" spans="1:21" s="8" customFormat="1" ht="12" x14ac:dyDescent="0.2">
      <c r="B238" s="193"/>
      <c r="C238" s="442">
        <v>9.1</v>
      </c>
      <c r="D238" s="217">
        <v>9</v>
      </c>
      <c r="E238" s="442">
        <v>3</v>
      </c>
      <c r="F238" s="195" t="s">
        <v>278</v>
      </c>
      <c r="G238" s="193">
        <v>1</v>
      </c>
      <c r="H238" s="8" t="s">
        <v>279</v>
      </c>
      <c r="I238" s="261" t="s">
        <v>280</v>
      </c>
      <c r="J238" s="218">
        <v>25</v>
      </c>
      <c r="K238" s="51">
        <v>9</v>
      </c>
      <c r="L238" s="306">
        <v>3</v>
      </c>
      <c r="M238" s="261" t="s">
        <v>278</v>
      </c>
      <c r="N238" s="257">
        <v>1</v>
      </c>
      <c r="O238" s="261" t="s">
        <v>279</v>
      </c>
      <c r="P238" s="261" t="s">
        <v>280</v>
      </c>
      <c r="Q238" s="264">
        <v>25</v>
      </c>
      <c r="R238" s="193"/>
      <c r="T238" s="195"/>
    </row>
    <row r="239" spans="1:21" s="8" customFormat="1" ht="12" x14ac:dyDescent="0.2">
      <c r="B239" s="193"/>
      <c r="C239" s="442">
        <v>10.1</v>
      </c>
      <c r="D239" s="215">
        <v>10</v>
      </c>
      <c r="E239" s="559">
        <v>3</v>
      </c>
      <c r="F239" s="195" t="s">
        <v>283</v>
      </c>
      <c r="G239" s="193">
        <v>2</v>
      </c>
      <c r="H239" s="8" t="s">
        <v>284</v>
      </c>
      <c r="I239" s="261" t="s">
        <v>285</v>
      </c>
      <c r="J239" s="218">
        <v>25</v>
      </c>
      <c r="K239" s="291">
        <v>10</v>
      </c>
      <c r="L239" s="690">
        <v>3</v>
      </c>
      <c r="M239" s="261" t="s">
        <v>283</v>
      </c>
      <c r="N239" s="257">
        <v>2</v>
      </c>
      <c r="O239" s="261" t="s">
        <v>284</v>
      </c>
      <c r="P239" s="261" t="s">
        <v>285</v>
      </c>
      <c r="Q239" s="264">
        <v>25</v>
      </c>
      <c r="R239" s="75" t="s">
        <v>489</v>
      </c>
      <c r="T239" s="195"/>
    </row>
    <row r="240" spans="1:21" s="8" customFormat="1" ht="12" x14ac:dyDescent="0.2">
      <c r="B240" s="193"/>
      <c r="C240" s="442">
        <v>12.1</v>
      </c>
      <c r="D240" s="215">
        <v>12</v>
      </c>
      <c r="E240" s="559">
        <v>3</v>
      </c>
      <c r="F240" s="211" t="s">
        <v>286</v>
      </c>
      <c r="G240" s="65">
        <v>3</v>
      </c>
      <c r="H240" s="44" t="s">
        <v>287</v>
      </c>
      <c r="I240" s="163" t="s">
        <v>288</v>
      </c>
      <c r="J240" s="67">
        <v>25</v>
      </c>
      <c r="K240" s="699">
        <v>10</v>
      </c>
      <c r="L240" s="700">
        <v>3</v>
      </c>
      <c r="M240" s="723" t="s">
        <v>495</v>
      </c>
      <c r="N240" s="164" t="s">
        <v>480</v>
      </c>
      <c r="O240" s="724" t="s">
        <v>287</v>
      </c>
      <c r="P240" s="725" t="s">
        <v>288</v>
      </c>
      <c r="Q240" s="457">
        <v>25</v>
      </c>
      <c r="R240" s="469" t="s">
        <v>491</v>
      </c>
      <c r="T240" s="195"/>
    </row>
    <row r="241" spans="1:21" s="8" customFormat="1" ht="12" x14ac:dyDescent="0.2">
      <c r="B241" s="193"/>
      <c r="C241" s="442">
        <v>12.2</v>
      </c>
      <c r="D241" s="217">
        <v>12</v>
      </c>
      <c r="E241" s="442">
        <v>3</v>
      </c>
      <c r="F241" s="643" t="s">
        <v>220</v>
      </c>
      <c r="G241" s="672"/>
      <c r="H241" s="445" t="s">
        <v>74</v>
      </c>
      <c r="I241" s="643" t="s">
        <v>447</v>
      </c>
      <c r="J241" s="218">
        <v>25</v>
      </c>
      <c r="K241" s="51">
        <v>12</v>
      </c>
      <c r="L241" s="73">
        <v>3</v>
      </c>
      <c r="M241" s="445" t="s">
        <v>220</v>
      </c>
      <c r="N241" s="445"/>
      <c r="O241" s="445" t="s">
        <v>452</v>
      </c>
      <c r="P241" s="643" t="s">
        <v>447</v>
      </c>
      <c r="Q241" s="217">
        <v>25</v>
      </c>
      <c r="R241" s="205"/>
      <c r="T241" s="195"/>
    </row>
    <row r="242" spans="1:21" s="8" customFormat="1" ht="12" x14ac:dyDescent="0.2">
      <c r="B242" s="193"/>
      <c r="C242" s="442">
        <v>13.1</v>
      </c>
      <c r="D242" s="217">
        <v>13</v>
      </c>
      <c r="E242" s="442">
        <v>4</v>
      </c>
      <c r="F242" s="195" t="s">
        <v>297</v>
      </c>
      <c r="G242" s="193">
        <v>1</v>
      </c>
      <c r="H242" s="8" t="s">
        <v>298</v>
      </c>
      <c r="I242" s="261" t="s">
        <v>299</v>
      </c>
      <c r="J242" s="218">
        <v>25</v>
      </c>
      <c r="K242" s="699">
        <v>11</v>
      </c>
      <c r="L242" s="722">
        <v>3</v>
      </c>
      <c r="M242" s="706" t="s">
        <v>496</v>
      </c>
      <c r="N242" s="708"/>
      <c r="O242" s="706" t="s">
        <v>298</v>
      </c>
      <c r="P242" s="706" t="s">
        <v>299</v>
      </c>
      <c r="Q242" s="699">
        <v>25</v>
      </c>
      <c r="R242" s="469" t="s">
        <v>493</v>
      </c>
      <c r="T242" s="195"/>
    </row>
    <row r="243" spans="1:21" s="8" customFormat="1" ht="12" x14ac:dyDescent="0.2">
      <c r="B243" s="193"/>
      <c r="C243" s="442">
        <v>13.2</v>
      </c>
      <c r="D243" s="217">
        <v>13</v>
      </c>
      <c r="E243" s="442">
        <v>4</v>
      </c>
      <c r="F243" s="643" t="s">
        <v>220</v>
      </c>
      <c r="G243" s="672"/>
      <c r="H243" s="445" t="s">
        <v>74</v>
      </c>
      <c r="I243" s="643" t="s">
        <v>456</v>
      </c>
      <c r="J243" s="218">
        <v>25</v>
      </c>
      <c r="K243" s="51">
        <v>13</v>
      </c>
      <c r="L243" s="306">
        <v>4</v>
      </c>
      <c r="M243" s="445" t="s">
        <v>220</v>
      </c>
      <c r="N243" s="674"/>
      <c r="O243" s="445" t="s">
        <v>452</v>
      </c>
      <c r="P243" s="643" t="s">
        <v>456</v>
      </c>
      <c r="Q243" s="264">
        <v>25</v>
      </c>
      <c r="R243" s="193"/>
      <c r="T243" s="195"/>
    </row>
    <row r="244" spans="1:21" s="8" customFormat="1" ht="12" x14ac:dyDescent="0.2">
      <c r="B244" s="193"/>
      <c r="C244" s="442">
        <v>14.2</v>
      </c>
      <c r="D244" s="217">
        <v>14</v>
      </c>
      <c r="E244" s="442">
        <v>4</v>
      </c>
      <c r="F244" s="195" t="s">
        <v>301</v>
      </c>
      <c r="G244" s="193">
        <v>1</v>
      </c>
      <c r="H244" s="8" t="s">
        <v>302</v>
      </c>
      <c r="I244" s="261" t="s">
        <v>303</v>
      </c>
      <c r="J244" s="218">
        <v>25</v>
      </c>
      <c r="K244" s="51">
        <v>14</v>
      </c>
      <c r="L244" s="306">
        <v>4</v>
      </c>
      <c r="M244" s="261" t="s">
        <v>301</v>
      </c>
      <c r="N244" s="257">
        <v>1</v>
      </c>
      <c r="O244" s="261" t="s">
        <v>302</v>
      </c>
      <c r="P244" s="261" t="s">
        <v>303</v>
      </c>
      <c r="Q244" s="217">
        <v>25</v>
      </c>
      <c r="R244" s="193"/>
      <c r="T244" s="195"/>
    </row>
    <row r="245" spans="1:21" s="8" customFormat="1" ht="12" x14ac:dyDescent="0.2">
      <c r="A245" s="445" t="s">
        <v>497</v>
      </c>
      <c r="B245" s="193"/>
      <c r="C245" s="648" t="s">
        <v>95</v>
      </c>
      <c r="D245" s="649" t="s">
        <v>96</v>
      </c>
      <c r="E245" s="650" t="s">
        <v>97</v>
      </c>
      <c r="F245" s="651" t="s">
        <v>98</v>
      </c>
      <c r="G245" s="652" t="s">
        <v>99</v>
      </c>
      <c r="H245" s="653" t="s">
        <v>100</v>
      </c>
      <c r="I245" s="654" t="s">
        <v>101</v>
      </c>
      <c r="J245" s="693" t="s">
        <v>102</v>
      </c>
      <c r="K245" s="694" t="s">
        <v>103</v>
      </c>
      <c r="L245" s="650" t="s">
        <v>104</v>
      </c>
      <c r="M245" s="653" t="s">
        <v>105</v>
      </c>
      <c r="N245" s="652" t="s">
        <v>106</v>
      </c>
      <c r="O245" s="653" t="s">
        <v>107</v>
      </c>
      <c r="P245" s="657" t="s">
        <v>108</v>
      </c>
      <c r="Q245" s="649" t="s">
        <v>109</v>
      </c>
      <c r="R245" s="142" t="s">
        <v>110</v>
      </c>
      <c r="S245" s="142" t="s">
        <v>423</v>
      </c>
      <c r="T245" s="142" t="s">
        <v>112</v>
      </c>
      <c r="U245" s="193"/>
    </row>
    <row r="246" spans="1:21" s="8" customFormat="1" ht="12" x14ac:dyDescent="0.2">
      <c r="B246" s="193"/>
      <c r="C246" s="442">
        <v>3.2</v>
      </c>
      <c r="D246" s="217">
        <v>3</v>
      </c>
      <c r="E246" s="442">
        <v>1</v>
      </c>
      <c r="F246" s="195" t="s">
        <v>305</v>
      </c>
      <c r="G246" s="193">
        <v>1</v>
      </c>
      <c r="H246" s="8" t="s">
        <v>306</v>
      </c>
      <c r="I246" s="261" t="s">
        <v>307</v>
      </c>
      <c r="J246" s="218">
        <v>25</v>
      </c>
      <c r="K246" s="51">
        <v>3</v>
      </c>
      <c r="L246" s="306">
        <v>1</v>
      </c>
      <c r="M246" s="261" t="s">
        <v>305</v>
      </c>
      <c r="N246" s="257">
        <v>1</v>
      </c>
      <c r="O246" s="261" t="s">
        <v>306</v>
      </c>
      <c r="P246" s="261" t="s">
        <v>307</v>
      </c>
      <c r="Q246" s="264">
        <v>25</v>
      </c>
      <c r="R246" s="193"/>
      <c r="T246" s="195"/>
      <c r="U246" s="193"/>
    </row>
    <row r="247" spans="1:21" s="8" customFormat="1" ht="12" x14ac:dyDescent="0.2">
      <c r="B247" s="193"/>
      <c r="C247" s="442">
        <v>4.0999999999999996</v>
      </c>
      <c r="D247" s="217">
        <v>4</v>
      </c>
      <c r="E247" s="442">
        <v>1</v>
      </c>
      <c r="F247" s="211" t="s">
        <v>308</v>
      </c>
      <c r="G247" s="65">
        <v>1</v>
      </c>
      <c r="H247" s="44" t="s">
        <v>309</v>
      </c>
      <c r="I247" s="163" t="s">
        <v>310</v>
      </c>
      <c r="J247" s="67">
        <v>25</v>
      </c>
      <c r="K247" s="51">
        <v>4</v>
      </c>
      <c r="L247" s="306">
        <v>1</v>
      </c>
      <c r="M247" s="261" t="s">
        <v>498</v>
      </c>
      <c r="N247" s="257">
        <v>2</v>
      </c>
      <c r="O247" s="261" t="s">
        <v>499</v>
      </c>
      <c r="P247" s="261" t="s">
        <v>311</v>
      </c>
      <c r="Q247" s="264">
        <v>25</v>
      </c>
      <c r="R247" s="193"/>
      <c r="T247" s="195"/>
      <c r="U247" s="193"/>
    </row>
    <row r="248" spans="1:21" s="8" customFormat="1" ht="12" x14ac:dyDescent="0.2">
      <c r="B248" s="193"/>
      <c r="C248" s="442">
        <v>4.2</v>
      </c>
      <c r="D248" s="217">
        <v>4</v>
      </c>
      <c r="E248" s="442">
        <v>1</v>
      </c>
      <c r="F248" s="195" t="s">
        <v>312</v>
      </c>
      <c r="G248" s="193">
        <v>1</v>
      </c>
      <c r="H248" s="8" t="s">
        <v>313</v>
      </c>
      <c r="I248" s="261" t="s">
        <v>314</v>
      </c>
      <c r="J248" s="218">
        <v>25</v>
      </c>
      <c r="K248" s="51">
        <v>4</v>
      </c>
      <c r="L248" s="306">
        <v>1</v>
      </c>
      <c r="M248" s="261" t="s">
        <v>312</v>
      </c>
      <c r="N248" s="257">
        <v>1</v>
      </c>
      <c r="O248" s="261" t="s">
        <v>313</v>
      </c>
      <c r="P248" s="261" t="s">
        <v>314</v>
      </c>
      <c r="Q248" s="264">
        <v>25</v>
      </c>
      <c r="R248" s="193"/>
      <c r="T248" s="195"/>
      <c r="U248" s="193"/>
    </row>
    <row r="249" spans="1:21" s="8" customFormat="1" ht="12" x14ac:dyDescent="0.2">
      <c r="B249" s="193"/>
      <c r="C249" s="442">
        <v>5.2</v>
      </c>
      <c r="D249" s="217">
        <v>5</v>
      </c>
      <c r="E249" s="442">
        <v>2</v>
      </c>
      <c r="F249" s="212" t="s">
        <v>315</v>
      </c>
      <c r="G249" s="213">
        <v>1</v>
      </c>
      <c r="H249" s="214" t="s">
        <v>316</v>
      </c>
      <c r="I249" s="261" t="s">
        <v>317</v>
      </c>
      <c r="J249" s="218">
        <v>25</v>
      </c>
      <c r="K249" s="291">
        <v>5</v>
      </c>
      <c r="L249" s="692">
        <v>2</v>
      </c>
      <c r="M249" s="642" t="s">
        <v>315</v>
      </c>
      <c r="N249" s="27"/>
      <c r="O249" s="214" t="s">
        <v>316</v>
      </c>
      <c r="P249" s="261" t="s">
        <v>317</v>
      </c>
      <c r="Q249" s="336">
        <v>25</v>
      </c>
      <c r="R249" s="75" t="s">
        <v>489</v>
      </c>
      <c r="T249" s="195"/>
      <c r="U249" s="193"/>
    </row>
    <row r="250" spans="1:21" s="8" customFormat="1" ht="12" x14ac:dyDescent="0.2">
      <c r="B250" s="193"/>
      <c r="C250" s="442">
        <v>6.2</v>
      </c>
      <c r="D250" s="217">
        <v>6</v>
      </c>
      <c r="E250" s="442">
        <v>2</v>
      </c>
      <c r="F250" s="195" t="s">
        <v>320</v>
      </c>
      <c r="G250" s="193">
        <v>1</v>
      </c>
      <c r="H250" s="8" t="s">
        <v>321</v>
      </c>
      <c r="I250" s="261" t="s">
        <v>322</v>
      </c>
      <c r="J250" s="218">
        <v>25</v>
      </c>
      <c r="K250" s="51">
        <v>6</v>
      </c>
      <c r="L250" s="306">
        <v>2</v>
      </c>
      <c r="M250" s="261" t="s">
        <v>320</v>
      </c>
      <c r="N250" s="257">
        <v>1</v>
      </c>
      <c r="O250" s="261" t="s">
        <v>321</v>
      </c>
      <c r="P250" s="261" t="s">
        <v>322</v>
      </c>
      <c r="Q250" s="264">
        <v>25</v>
      </c>
      <c r="R250" s="193"/>
      <c r="T250" s="195"/>
      <c r="U250" s="193"/>
    </row>
    <row r="251" spans="1:21" s="8" customFormat="1" ht="12" x14ac:dyDescent="0.2">
      <c r="B251" s="193"/>
      <c r="C251" s="442">
        <v>7.1</v>
      </c>
      <c r="D251" s="215">
        <v>7</v>
      </c>
      <c r="E251" s="559">
        <v>2</v>
      </c>
      <c r="F251" s="671" t="s">
        <v>220</v>
      </c>
      <c r="G251" s="672"/>
      <c r="H251" s="673" t="s">
        <v>78</v>
      </c>
      <c r="I251" s="671" t="s">
        <v>442</v>
      </c>
      <c r="J251" s="218">
        <v>25</v>
      </c>
      <c r="K251" s="336">
        <v>9</v>
      </c>
      <c r="L251" s="559">
        <v>3</v>
      </c>
      <c r="M251" s="671" t="s">
        <v>220</v>
      </c>
      <c r="N251" s="674"/>
      <c r="O251" s="678" t="s">
        <v>461</v>
      </c>
      <c r="P251" s="671" t="s">
        <v>462</v>
      </c>
      <c r="Q251" s="264">
        <v>25</v>
      </c>
      <c r="R251" s="193"/>
      <c r="T251" s="195"/>
      <c r="U251" s="193"/>
    </row>
    <row r="252" spans="1:21" s="8" customFormat="1" ht="12" x14ac:dyDescent="0.2">
      <c r="B252" s="193"/>
      <c r="C252" s="442">
        <v>8.1</v>
      </c>
      <c r="D252" s="215">
        <v>8</v>
      </c>
      <c r="E252" s="559">
        <v>2</v>
      </c>
      <c r="F252" s="195" t="s">
        <v>323</v>
      </c>
      <c r="G252" s="193">
        <v>1</v>
      </c>
      <c r="H252" s="8" t="s">
        <v>324</v>
      </c>
      <c r="I252" s="261" t="s">
        <v>325</v>
      </c>
      <c r="J252" s="218">
        <v>25</v>
      </c>
      <c r="K252" s="291">
        <v>8</v>
      </c>
      <c r="L252" s="692">
        <v>2</v>
      </c>
      <c r="M252" s="85" t="s">
        <v>323</v>
      </c>
      <c r="N252" s="721"/>
      <c r="O252" s="85" t="s">
        <v>324</v>
      </c>
      <c r="P252" s="85" t="s">
        <v>325</v>
      </c>
      <c r="Q252" s="43">
        <v>25</v>
      </c>
      <c r="R252" s="75" t="s">
        <v>489</v>
      </c>
      <c r="T252" s="195"/>
      <c r="U252" s="193"/>
    </row>
    <row r="253" spans="1:21" s="8" customFormat="1" ht="12" x14ac:dyDescent="0.2">
      <c r="B253" s="193"/>
      <c r="C253" s="442">
        <v>8.1999999999999993</v>
      </c>
      <c r="D253" s="217">
        <v>8</v>
      </c>
      <c r="E253" s="442">
        <v>2</v>
      </c>
      <c r="F253" s="643" t="s">
        <v>220</v>
      </c>
      <c r="G253" s="672"/>
      <c r="H253" s="445" t="s">
        <v>78</v>
      </c>
      <c r="I253" s="643" t="s">
        <v>445</v>
      </c>
      <c r="J253" s="218">
        <v>25</v>
      </c>
      <c r="K253" s="51">
        <v>8</v>
      </c>
      <c r="L253" s="306">
        <v>2</v>
      </c>
      <c r="M253" s="445" t="s">
        <v>220</v>
      </c>
      <c r="N253" s="445"/>
      <c r="O253" s="676" t="s">
        <v>461</v>
      </c>
      <c r="P253" s="643" t="s">
        <v>445</v>
      </c>
      <c r="Q253" s="217">
        <v>25</v>
      </c>
      <c r="R253" s="193"/>
      <c r="T253" s="195"/>
      <c r="U253" s="193"/>
    </row>
    <row r="254" spans="1:21" s="8" customFormat="1" ht="12" x14ac:dyDescent="0.2">
      <c r="B254" s="193"/>
      <c r="C254" s="442">
        <v>9.1</v>
      </c>
      <c r="D254" s="215">
        <v>9</v>
      </c>
      <c r="E254" s="559">
        <v>3</v>
      </c>
      <c r="F254" s="195" t="s">
        <v>329</v>
      </c>
      <c r="G254" s="193">
        <v>1</v>
      </c>
      <c r="H254" s="8" t="s">
        <v>330</v>
      </c>
      <c r="I254" s="261" t="s">
        <v>331</v>
      </c>
      <c r="J254" s="218">
        <v>25</v>
      </c>
      <c r="K254" s="336">
        <v>7</v>
      </c>
      <c r="L254" s="559">
        <v>2</v>
      </c>
      <c r="M254" s="675" t="s">
        <v>332</v>
      </c>
      <c r="N254" s="677" t="s">
        <v>329</v>
      </c>
      <c r="O254" s="675" t="s">
        <v>350</v>
      </c>
      <c r="P254" s="675" t="s">
        <v>334</v>
      </c>
      <c r="Q254" s="102">
        <v>25</v>
      </c>
      <c r="R254" s="193"/>
      <c r="T254" s="195"/>
      <c r="U254" s="193"/>
    </row>
    <row r="255" spans="1:21" s="8" customFormat="1" ht="12" x14ac:dyDescent="0.2">
      <c r="B255" s="193"/>
      <c r="C255" s="442">
        <v>10.1</v>
      </c>
      <c r="D255" s="215">
        <v>10</v>
      </c>
      <c r="E255" s="559">
        <v>3</v>
      </c>
      <c r="F255" s="195" t="s">
        <v>335</v>
      </c>
      <c r="G255" s="193">
        <v>2</v>
      </c>
      <c r="H255" s="8" t="s">
        <v>336</v>
      </c>
      <c r="I255" s="261" t="s">
        <v>337</v>
      </c>
      <c r="J255" s="218">
        <v>25</v>
      </c>
      <c r="K255" s="291">
        <v>10</v>
      </c>
      <c r="L255" s="690">
        <v>3</v>
      </c>
      <c r="M255" s="261" t="s">
        <v>335</v>
      </c>
      <c r="N255" s="257">
        <v>2</v>
      </c>
      <c r="O255" s="261" t="s">
        <v>336</v>
      </c>
      <c r="P255" s="261" t="s">
        <v>337</v>
      </c>
      <c r="Q255" s="264">
        <v>25</v>
      </c>
      <c r="R255" s="75" t="s">
        <v>489</v>
      </c>
      <c r="T255" s="195"/>
      <c r="U255" s="193"/>
    </row>
    <row r="256" spans="1:21" s="8" customFormat="1" ht="12" x14ac:dyDescent="0.2">
      <c r="B256" s="193"/>
      <c r="C256" s="442">
        <v>12.1</v>
      </c>
      <c r="D256" s="217">
        <v>12</v>
      </c>
      <c r="E256" s="442">
        <v>3</v>
      </c>
      <c r="F256" s="195" t="s">
        <v>338</v>
      </c>
      <c r="G256" s="193">
        <v>3</v>
      </c>
      <c r="H256" s="8" t="s">
        <v>339</v>
      </c>
      <c r="I256" s="261" t="s">
        <v>340</v>
      </c>
      <c r="J256" s="218">
        <v>25</v>
      </c>
      <c r="K256" s="699">
        <v>10</v>
      </c>
      <c r="L256" s="700">
        <v>3</v>
      </c>
      <c r="M256" s="706" t="s">
        <v>500</v>
      </c>
      <c r="N256" s="708"/>
      <c r="O256" s="706" t="s">
        <v>339</v>
      </c>
      <c r="P256" s="706" t="s">
        <v>340</v>
      </c>
      <c r="Q256" s="699">
        <v>25</v>
      </c>
      <c r="R256" s="469" t="s">
        <v>491</v>
      </c>
      <c r="T256" s="195"/>
      <c r="U256" s="193"/>
    </row>
    <row r="257" spans="1:36" s="8" customFormat="1" ht="12" x14ac:dyDescent="0.2">
      <c r="B257" s="193"/>
      <c r="C257" s="442">
        <v>12.2</v>
      </c>
      <c r="D257" s="215">
        <v>12</v>
      </c>
      <c r="E257" s="559">
        <v>3</v>
      </c>
      <c r="F257" s="671" t="s">
        <v>220</v>
      </c>
      <c r="G257" s="672"/>
      <c r="H257" s="673" t="s">
        <v>78</v>
      </c>
      <c r="I257" s="643" t="s">
        <v>467</v>
      </c>
      <c r="J257" s="218">
        <v>25</v>
      </c>
      <c r="K257" s="632" t="s">
        <v>457</v>
      </c>
      <c r="L257" s="633" t="s">
        <v>458</v>
      </c>
      <c r="M257" s="671" t="s">
        <v>220</v>
      </c>
      <c r="N257" s="445"/>
      <c r="O257" s="678" t="s">
        <v>461</v>
      </c>
      <c r="P257" s="643" t="s">
        <v>468</v>
      </c>
      <c r="Q257" s="215">
        <v>25</v>
      </c>
      <c r="R257" s="205"/>
      <c r="T257" s="195"/>
      <c r="U257" s="193"/>
    </row>
    <row r="258" spans="1:36" s="8" customFormat="1" ht="12" x14ac:dyDescent="0.2">
      <c r="B258" s="193"/>
      <c r="C258" s="442">
        <v>13.1</v>
      </c>
      <c r="D258" s="217">
        <v>13</v>
      </c>
      <c r="E258" s="442">
        <v>4</v>
      </c>
      <c r="F258" s="195" t="s">
        <v>341</v>
      </c>
      <c r="G258" s="193">
        <v>3</v>
      </c>
      <c r="H258" s="8" t="s">
        <v>342</v>
      </c>
      <c r="I258" s="261" t="s">
        <v>343</v>
      </c>
      <c r="J258" s="218">
        <v>25</v>
      </c>
      <c r="K258" s="699">
        <v>11</v>
      </c>
      <c r="L258" s="722">
        <v>3</v>
      </c>
      <c r="M258" s="706" t="s">
        <v>501</v>
      </c>
      <c r="N258" s="726"/>
      <c r="O258" s="706" t="s">
        <v>342</v>
      </c>
      <c r="P258" s="706" t="s">
        <v>343</v>
      </c>
      <c r="Q258" s="699">
        <v>25</v>
      </c>
      <c r="R258" s="469" t="s">
        <v>493</v>
      </c>
      <c r="T258" s="195"/>
      <c r="U258" s="193"/>
    </row>
    <row r="259" spans="1:36" s="8" customFormat="1" ht="12" x14ac:dyDescent="0.2">
      <c r="B259" s="193"/>
      <c r="C259" s="442">
        <v>13.2</v>
      </c>
      <c r="D259" s="217">
        <v>13</v>
      </c>
      <c r="E259" s="442">
        <v>4</v>
      </c>
      <c r="F259" s="643" t="s">
        <v>220</v>
      </c>
      <c r="G259" s="672"/>
      <c r="H259" s="445" t="s">
        <v>78</v>
      </c>
      <c r="I259" s="643" t="s">
        <v>456</v>
      </c>
      <c r="J259" s="218">
        <v>25</v>
      </c>
      <c r="K259" s="51">
        <v>13</v>
      </c>
      <c r="L259" s="306">
        <v>4</v>
      </c>
      <c r="M259" s="643" t="s">
        <v>220</v>
      </c>
      <c r="N259" s="672"/>
      <c r="O259" s="676" t="s">
        <v>461</v>
      </c>
      <c r="P259" s="643" t="s">
        <v>456</v>
      </c>
      <c r="Q259" s="264">
        <v>25</v>
      </c>
      <c r="R259" s="193"/>
      <c r="T259" s="195"/>
      <c r="U259" s="193"/>
    </row>
    <row r="260" spans="1:36" s="8" customFormat="1" ht="12" x14ac:dyDescent="0.2">
      <c r="B260" s="193"/>
      <c r="C260" s="442">
        <v>14.2</v>
      </c>
      <c r="D260" s="215">
        <v>14</v>
      </c>
      <c r="E260" s="559">
        <v>4</v>
      </c>
      <c r="F260" s="195" t="s">
        <v>347</v>
      </c>
      <c r="G260" s="193">
        <v>1</v>
      </c>
      <c r="H260" s="8" t="s">
        <v>348</v>
      </c>
      <c r="I260" s="261" t="s">
        <v>349</v>
      </c>
      <c r="J260" s="218">
        <v>25</v>
      </c>
      <c r="K260" s="632" t="s">
        <v>453</v>
      </c>
      <c r="L260" s="634" t="s">
        <v>454</v>
      </c>
      <c r="M260" s="261" t="s">
        <v>347</v>
      </c>
      <c r="N260" s="257">
        <v>1</v>
      </c>
      <c r="O260" s="261" t="s">
        <v>348</v>
      </c>
      <c r="P260" s="261" t="s">
        <v>349</v>
      </c>
      <c r="Q260" s="264">
        <v>25</v>
      </c>
      <c r="R260" s="193"/>
      <c r="T260" s="195"/>
      <c r="U260" s="193"/>
    </row>
    <row r="261" spans="1:36" s="8" customFormat="1" ht="12" x14ac:dyDescent="0.2">
      <c r="B261" s="193"/>
      <c r="C261" s="444">
        <v>16</v>
      </c>
      <c r="D261" s="626"/>
      <c r="E261" s="444"/>
      <c r="F261" s="627"/>
      <c r="G261" s="413"/>
      <c r="H261" s="242"/>
      <c r="I261" s="627"/>
      <c r="J261" s="625"/>
      <c r="K261" s="644">
        <v>7</v>
      </c>
      <c r="L261" s="645">
        <v>2</v>
      </c>
      <c r="M261" s="646" t="s">
        <v>332</v>
      </c>
      <c r="N261" s="631" t="s">
        <v>244</v>
      </c>
      <c r="O261" s="630"/>
      <c r="P261" s="646" t="s">
        <v>334</v>
      </c>
      <c r="Q261" s="660">
        <v>25</v>
      </c>
      <c r="R261" s="193"/>
      <c r="T261" s="195"/>
      <c r="U261" s="193"/>
    </row>
    <row r="262" spans="1:36" s="8" customFormat="1" ht="12" x14ac:dyDescent="0.2">
      <c r="B262" s="193"/>
      <c r="C262" s="442"/>
      <c r="D262" s="217"/>
      <c r="E262" s="442"/>
      <c r="F262" s="195"/>
      <c r="G262" s="193"/>
      <c r="I262" s="195"/>
      <c r="J262" s="218"/>
      <c r="K262" s="217"/>
      <c r="L262" s="442"/>
      <c r="M262" s="261" t="s">
        <v>329</v>
      </c>
      <c r="N262" s="257">
        <v>1</v>
      </c>
      <c r="O262" s="261" t="s">
        <v>330</v>
      </c>
      <c r="P262" s="261" t="s">
        <v>331</v>
      </c>
      <c r="Q262" s="264">
        <v>25</v>
      </c>
      <c r="R262" s="193"/>
      <c r="T262" s="195"/>
      <c r="U262" s="193"/>
    </row>
    <row r="263" spans="1:36" s="8" customFormat="1" ht="12" x14ac:dyDescent="0.2">
      <c r="B263" s="193"/>
      <c r="C263" s="442"/>
      <c r="D263" s="217"/>
      <c r="E263" s="442"/>
      <c r="F263" s="195"/>
      <c r="G263" s="193"/>
      <c r="I263" s="195"/>
      <c r="J263" s="218"/>
      <c r="K263" s="217"/>
      <c r="L263" s="442"/>
      <c r="M263" s="71" t="s">
        <v>350</v>
      </c>
      <c r="N263" s="26">
        <v>1</v>
      </c>
      <c r="O263" s="71" t="s">
        <v>351</v>
      </c>
      <c r="P263" s="71" t="s">
        <v>352</v>
      </c>
      <c r="Q263" s="102">
        <v>25</v>
      </c>
      <c r="R263" s="193"/>
      <c r="T263" s="195"/>
      <c r="U263" s="193"/>
    </row>
    <row r="264" spans="1:36" s="8" customFormat="1" ht="12" x14ac:dyDescent="0.2">
      <c r="B264" s="193"/>
      <c r="C264" s="444">
        <v>17</v>
      </c>
      <c r="D264" s="626"/>
      <c r="E264" s="444"/>
      <c r="F264" s="627"/>
      <c r="G264" s="413"/>
      <c r="H264" s="242"/>
      <c r="I264" s="627"/>
      <c r="J264" s="625"/>
      <c r="K264" s="644">
        <v>10</v>
      </c>
      <c r="L264" s="645">
        <v>3</v>
      </c>
      <c r="M264" s="646" t="s">
        <v>326</v>
      </c>
      <c r="N264" s="631" t="s">
        <v>244</v>
      </c>
      <c r="O264" s="630"/>
      <c r="P264" s="646" t="s">
        <v>328</v>
      </c>
      <c r="Q264" s="660">
        <v>25</v>
      </c>
      <c r="R264" s="193"/>
      <c r="T264" s="195"/>
      <c r="U264" s="193"/>
    </row>
    <row r="265" spans="1:36" s="8" customFormat="1" ht="12" x14ac:dyDescent="0.2">
      <c r="B265" s="193"/>
      <c r="C265" s="442"/>
      <c r="D265" s="217"/>
      <c r="E265" s="442"/>
      <c r="F265" s="195"/>
      <c r="G265" s="193"/>
      <c r="I265" s="195"/>
      <c r="J265" s="218"/>
      <c r="K265" s="217"/>
      <c r="L265" s="442"/>
      <c r="M265" s="261" t="s">
        <v>323</v>
      </c>
      <c r="N265" s="257">
        <v>1</v>
      </c>
      <c r="O265" s="261" t="s">
        <v>324</v>
      </c>
      <c r="P265" s="261" t="s">
        <v>325</v>
      </c>
      <c r="Q265" s="264">
        <v>25</v>
      </c>
      <c r="R265" s="193"/>
      <c r="T265" s="195"/>
      <c r="U265" s="193"/>
    </row>
    <row r="266" spans="1:36" s="8" customFormat="1" ht="12" x14ac:dyDescent="0.2">
      <c r="B266" s="193"/>
      <c r="C266" s="442"/>
      <c r="D266" s="217"/>
      <c r="E266" s="442"/>
      <c r="F266" s="195"/>
      <c r="G266" s="193"/>
      <c r="I266" s="195"/>
      <c r="J266" s="218"/>
      <c r="K266" s="217"/>
      <c r="L266" s="442"/>
      <c r="M266" s="71" t="s">
        <v>353</v>
      </c>
      <c r="N266" s="26">
        <v>1</v>
      </c>
      <c r="O266" s="71" t="s">
        <v>354</v>
      </c>
      <c r="P266" s="71" t="s">
        <v>355</v>
      </c>
      <c r="Q266" s="102">
        <v>25</v>
      </c>
      <c r="R266" s="193"/>
      <c r="T266" s="195"/>
      <c r="U266" s="193"/>
    </row>
    <row r="267" spans="1:36" s="8" customFormat="1" ht="12" x14ac:dyDescent="0.2">
      <c r="B267" s="193"/>
      <c r="C267" s="444">
        <v>18</v>
      </c>
      <c r="D267" s="626"/>
      <c r="E267" s="444"/>
      <c r="F267" s="627"/>
      <c r="G267" s="413"/>
      <c r="H267" s="242"/>
      <c r="I267" s="627"/>
      <c r="J267" s="625"/>
      <c r="K267" s="626">
        <v>13</v>
      </c>
      <c r="L267" s="444">
        <v>4</v>
      </c>
      <c r="M267" s="646" t="s">
        <v>344</v>
      </c>
      <c r="N267" s="631" t="s">
        <v>244</v>
      </c>
      <c r="O267" s="630"/>
      <c r="P267" s="646" t="s">
        <v>346</v>
      </c>
      <c r="Q267" s="660">
        <v>25</v>
      </c>
      <c r="R267" s="193"/>
      <c r="T267" s="195"/>
      <c r="U267" s="193"/>
    </row>
    <row r="268" spans="1:36" s="8" customFormat="1" ht="12" x14ac:dyDescent="0.2">
      <c r="B268" s="193"/>
      <c r="C268" s="442"/>
      <c r="D268" s="217"/>
      <c r="E268" s="442"/>
      <c r="F268" s="195"/>
      <c r="G268" s="193"/>
      <c r="I268" s="195"/>
      <c r="J268" s="563"/>
      <c r="K268" s="217"/>
      <c r="L268" s="442"/>
      <c r="M268" s="261" t="s">
        <v>341</v>
      </c>
      <c r="N268" s="257">
        <v>3</v>
      </c>
      <c r="O268" s="261" t="s">
        <v>342</v>
      </c>
      <c r="P268" s="261" t="s">
        <v>343</v>
      </c>
      <c r="Q268" s="264">
        <v>25</v>
      </c>
      <c r="R268" s="193"/>
      <c r="T268" s="195"/>
      <c r="U268" s="193"/>
    </row>
    <row r="269" spans="1:36" s="8" customFormat="1" ht="12" x14ac:dyDescent="0.2">
      <c r="B269" s="193"/>
      <c r="C269" s="442"/>
      <c r="D269" s="217"/>
      <c r="E269" s="442"/>
      <c r="F269" s="195"/>
      <c r="G269" s="193"/>
      <c r="I269" s="195"/>
      <c r="J269" s="563"/>
      <c r="K269" s="217"/>
      <c r="L269" s="442"/>
      <c r="M269" s="71" t="s">
        <v>356</v>
      </c>
      <c r="N269" s="26">
        <v>2</v>
      </c>
      <c r="O269" s="71" t="s">
        <v>357</v>
      </c>
      <c r="P269" s="71" t="s">
        <v>358</v>
      </c>
      <c r="Q269" s="102">
        <v>25</v>
      </c>
      <c r="R269" s="193"/>
      <c r="T269" s="195"/>
      <c r="U269" s="193"/>
    </row>
    <row r="270" spans="1:36" s="16" customFormat="1" ht="12" x14ac:dyDescent="0.2">
      <c r="A270" s="167"/>
      <c r="B270" s="615"/>
      <c r="C270" s="167"/>
      <c r="D270" s="615"/>
      <c r="E270" s="616"/>
      <c r="F270" s="617"/>
      <c r="G270" s="615"/>
      <c r="H270" s="616"/>
      <c r="I270" s="617"/>
      <c r="J270" s="615"/>
      <c r="K270" s="618"/>
      <c r="L270" s="620"/>
      <c r="M270" s="618"/>
      <c r="N270" s="618"/>
      <c r="O270" s="618"/>
      <c r="P270" s="618"/>
      <c r="Q270" s="618"/>
      <c r="R270" s="615"/>
      <c r="S270" s="616"/>
      <c r="T270" s="619"/>
      <c r="U270" s="17"/>
      <c r="V270" s="21"/>
      <c r="W270" s="18"/>
      <c r="X270" s="19"/>
      <c r="Y270" s="18"/>
      <c r="Z270" s="18"/>
      <c r="AA270" s="19"/>
      <c r="AB270" s="18"/>
      <c r="AC270" s="18"/>
      <c r="AD270" s="18"/>
      <c r="AE270" s="18"/>
      <c r="AF270" s="18"/>
      <c r="AG270" s="18"/>
      <c r="AH270" s="18"/>
      <c r="AI270" s="18"/>
      <c r="AJ270" s="18"/>
    </row>
    <row r="271" spans="1:36" s="16" customFormat="1" x14ac:dyDescent="0.25">
      <c r="B271" s="17"/>
      <c r="C271" s="198" t="s">
        <v>502</v>
      </c>
      <c r="D271" s="17"/>
      <c r="E271" s="41"/>
      <c r="F271" s="21"/>
      <c r="G271" s="244"/>
      <c r="I271" s="244"/>
      <c r="J271" s="17"/>
      <c r="K271" s="18"/>
      <c r="L271" s="162"/>
      <c r="M271" s="18"/>
      <c r="N271" s="18"/>
      <c r="O271" s="18"/>
      <c r="P271" s="18"/>
      <c r="Q271" s="18"/>
      <c r="R271" s="17"/>
      <c r="S271" s="41"/>
      <c r="T271" s="106"/>
      <c r="U271" s="17"/>
      <c r="V271" s="21"/>
      <c r="W271" s="18"/>
      <c r="X271" s="19"/>
      <c r="Y271" s="18"/>
      <c r="Z271" s="18"/>
      <c r="AA271" s="19"/>
      <c r="AB271" s="18"/>
      <c r="AC271" s="18"/>
      <c r="AD271" s="18"/>
      <c r="AE271" s="18"/>
      <c r="AF271" s="18"/>
      <c r="AG271" s="18"/>
      <c r="AH271" s="18"/>
      <c r="AI271" s="18"/>
      <c r="AJ271" s="18"/>
    </row>
    <row r="272" spans="1:36" s="16" customFormat="1" x14ac:dyDescent="0.25">
      <c r="A272" s="172"/>
      <c r="B272" s="168"/>
      <c r="C272" s="621" t="s">
        <v>84</v>
      </c>
      <c r="D272" s="168"/>
      <c r="E272" s="172"/>
      <c r="F272" s="172"/>
      <c r="G272" s="168"/>
      <c r="H272" s="168"/>
      <c r="I272" s="621"/>
      <c r="J272" s="168"/>
      <c r="K272" s="171"/>
      <c r="L272" s="171"/>
      <c r="M272" s="171"/>
      <c r="N272" s="171"/>
      <c r="O272" s="171"/>
      <c r="P272" s="171"/>
      <c r="Q272" s="171"/>
      <c r="R272" s="168"/>
      <c r="S272" s="169"/>
      <c r="T272" s="622"/>
      <c r="U272" s="17"/>
      <c r="V272" s="21"/>
      <c r="W272" s="18"/>
      <c r="X272" s="19"/>
      <c r="Y272" s="18"/>
      <c r="Z272" s="107"/>
      <c r="AA272" s="19"/>
      <c r="AB272" s="18"/>
      <c r="AC272" s="18"/>
      <c r="AE272" s="18"/>
      <c r="AF272" s="18"/>
      <c r="AG272" s="18"/>
      <c r="AH272" s="18"/>
      <c r="AI272" s="18"/>
      <c r="AJ272" s="18"/>
    </row>
    <row r="273" spans="1:36" s="13" customFormat="1" x14ac:dyDescent="0.25">
      <c r="A273" s="35" t="s">
        <v>90</v>
      </c>
      <c r="B273" s="35" t="s">
        <v>85</v>
      </c>
      <c r="C273" s="322" t="s">
        <v>91</v>
      </c>
      <c r="D273" s="35"/>
      <c r="E273" s="35"/>
      <c r="F273" s="35"/>
      <c r="G273" s="35"/>
      <c r="H273" s="35"/>
      <c r="I273" s="35"/>
      <c r="J273" s="35"/>
      <c r="K273" s="60">
        <v>2025</v>
      </c>
      <c r="L273" s="35" t="s">
        <v>503</v>
      </c>
      <c r="M273" s="36"/>
      <c r="N273" s="37"/>
      <c r="O273" s="35"/>
      <c r="P273" s="35"/>
      <c r="Q273" s="35"/>
      <c r="R273" s="35"/>
      <c r="S273" s="35"/>
      <c r="T273" s="35"/>
      <c r="U273" s="8"/>
      <c r="V273" s="8"/>
      <c r="W273" s="8"/>
      <c r="X273" s="8"/>
      <c r="Y273" s="8"/>
      <c r="Z273" s="8"/>
      <c r="AA273" s="8"/>
      <c r="AB273" s="8"/>
      <c r="AC273" s="8"/>
      <c r="AD273" s="8"/>
      <c r="AE273" s="8"/>
      <c r="AF273" s="8"/>
      <c r="AG273" s="8"/>
      <c r="AH273" s="8"/>
      <c r="AI273" s="8"/>
      <c r="AJ273" s="8"/>
    </row>
    <row r="274" spans="1:36" s="13" customFormat="1" ht="12" x14ac:dyDescent="0.2">
      <c r="A274" s="445" t="s">
        <v>504</v>
      </c>
      <c r="B274" s="320"/>
      <c r="C274" s="62" t="s">
        <v>95</v>
      </c>
      <c r="D274" s="309" t="s">
        <v>96</v>
      </c>
      <c r="E274" s="310" t="s">
        <v>97</v>
      </c>
      <c r="F274" s="311" t="s">
        <v>98</v>
      </c>
      <c r="G274" s="312" t="s">
        <v>99</v>
      </c>
      <c r="H274" s="313" t="s">
        <v>100</v>
      </c>
      <c r="I274" s="314" t="s">
        <v>101</v>
      </c>
      <c r="J274" s="310" t="s">
        <v>102</v>
      </c>
      <c r="K274" s="310" t="s">
        <v>103</v>
      </c>
      <c r="L274" s="310" t="s">
        <v>104</v>
      </c>
      <c r="M274" s="311" t="s">
        <v>105</v>
      </c>
      <c r="N274" s="312" t="s">
        <v>106</v>
      </c>
      <c r="O274" s="311" t="s">
        <v>107</v>
      </c>
      <c r="P274" s="314" t="s">
        <v>108</v>
      </c>
      <c r="Q274" s="315" t="s">
        <v>109</v>
      </c>
      <c r="R274" s="142" t="s">
        <v>110</v>
      </c>
      <c r="S274" s="142" t="s">
        <v>423</v>
      </c>
      <c r="T274" s="142" t="s">
        <v>112</v>
      </c>
      <c r="U274" s="8"/>
      <c r="V274" s="8"/>
      <c r="W274" s="8"/>
      <c r="X274" s="8"/>
      <c r="Y274" s="8"/>
      <c r="Z274" s="8"/>
      <c r="AA274" s="8"/>
      <c r="AB274" s="8"/>
      <c r="AC274" s="8"/>
      <c r="AD274" s="8"/>
      <c r="AE274" s="8"/>
      <c r="AF274" s="8"/>
      <c r="AG274" s="8"/>
      <c r="AH274" s="8"/>
      <c r="AI274" s="8"/>
      <c r="AJ274" s="8"/>
    </row>
    <row r="275" spans="1:36" s="13" customFormat="1" ht="12" x14ac:dyDescent="0.2">
      <c r="A275" s="8"/>
      <c r="B275" s="32"/>
      <c r="C275" s="217">
        <v>1.1000000000000001</v>
      </c>
      <c r="D275" s="302">
        <v>1</v>
      </c>
      <c r="E275" s="134">
        <v>1</v>
      </c>
      <c r="F275" s="117" t="s">
        <v>113</v>
      </c>
      <c r="G275" s="110">
        <v>1</v>
      </c>
      <c r="H275" s="117" t="s">
        <v>114</v>
      </c>
      <c r="I275" s="154" t="s">
        <v>115</v>
      </c>
      <c r="J275" s="134">
        <v>25</v>
      </c>
      <c r="K275" s="108">
        <v>1</v>
      </c>
      <c r="L275" s="143">
        <v>1</v>
      </c>
      <c r="M275" s="117" t="s">
        <v>113</v>
      </c>
      <c r="N275" s="110">
        <v>1</v>
      </c>
      <c r="O275" s="117" t="s">
        <v>114</v>
      </c>
      <c r="P275" s="154" t="s">
        <v>115</v>
      </c>
      <c r="Q275" s="108">
        <v>25</v>
      </c>
      <c r="R275" s="115"/>
      <c r="S275" s="116"/>
      <c r="T275" s="116"/>
      <c r="U275" s="8"/>
      <c r="V275" s="8"/>
      <c r="W275" s="8"/>
      <c r="X275" s="8"/>
      <c r="Y275" s="8"/>
      <c r="Z275" s="8"/>
      <c r="AA275" s="8"/>
      <c r="AB275" s="8"/>
      <c r="AC275" s="8"/>
      <c r="AD275" s="8"/>
      <c r="AE275" s="8"/>
      <c r="AF275" s="8"/>
      <c r="AG275" s="8"/>
      <c r="AH275" s="8"/>
      <c r="AI275" s="8"/>
      <c r="AJ275" s="8"/>
    </row>
    <row r="276" spans="1:36" s="13" customFormat="1" ht="12" x14ac:dyDescent="0.2">
      <c r="A276" s="8"/>
      <c r="B276" s="32"/>
      <c r="C276" s="217">
        <v>1.2</v>
      </c>
      <c r="D276" s="302">
        <v>1</v>
      </c>
      <c r="E276" s="134">
        <v>1</v>
      </c>
      <c r="F276" s="117" t="s">
        <v>116</v>
      </c>
      <c r="G276" s="110">
        <v>1</v>
      </c>
      <c r="H276" s="117" t="s">
        <v>117</v>
      </c>
      <c r="I276" s="154" t="s">
        <v>118</v>
      </c>
      <c r="J276" s="134">
        <v>25</v>
      </c>
      <c r="K276" s="108">
        <v>1</v>
      </c>
      <c r="L276" s="143">
        <v>1</v>
      </c>
      <c r="M276" s="117" t="s">
        <v>116</v>
      </c>
      <c r="N276" s="110">
        <v>1</v>
      </c>
      <c r="O276" s="117" t="s">
        <v>117</v>
      </c>
      <c r="P276" s="154" t="s">
        <v>118</v>
      </c>
      <c r="Q276" s="108">
        <v>25</v>
      </c>
      <c r="R276" s="115"/>
      <c r="S276" s="116"/>
      <c r="T276" s="116"/>
      <c r="U276" s="8"/>
      <c r="V276" s="8"/>
      <c r="W276" s="8"/>
      <c r="X276" s="8"/>
      <c r="Y276" s="8"/>
      <c r="Z276" s="8"/>
      <c r="AA276" s="8"/>
      <c r="AB276" s="8"/>
      <c r="AC276" s="8"/>
      <c r="AD276" s="8"/>
      <c r="AE276" s="8"/>
      <c r="AF276" s="8"/>
      <c r="AG276" s="8"/>
      <c r="AH276" s="8"/>
      <c r="AI276" s="8"/>
      <c r="AJ276" s="8"/>
    </row>
    <row r="277" spans="1:36" s="13" customFormat="1" ht="12" x14ac:dyDescent="0.2">
      <c r="A277" s="8"/>
      <c r="B277" s="32"/>
      <c r="C277" s="217">
        <v>2.1</v>
      </c>
      <c r="D277" s="303">
        <v>2</v>
      </c>
      <c r="E277" s="137">
        <v>1</v>
      </c>
      <c r="F277" s="150" t="s">
        <v>119</v>
      </c>
      <c r="G277" s="69">
        <v>1</v>
      </c>
      <c r="H277" s="150" t="s">
        <v>120</v>
      </c>
      <c r="I277" s="156" t="s">
        <v>121</v>
      </c>
      <c r="J277" s="137">
        <v>25</v>
      </c>
      <c r="K277" s="70">
        <v>2</v>
      </c>
      <c r="L277" s="537">
        <v>1</v>
      </c>
      <c r="M277" s="150" t="s">
        <v>424</v>
      </c>
      <c r="N277" s="69"/>
      <c r="O277" s="150" t="s">
        <v>120</v>
      </c>
      <c r="P277" s="156" t="s">
        <v>121</v>
      </c>
      <c r="Q277" s="70">
        <v>25</v>
      </c>
      <c r="R277" s="469" t="s">
        <v>425</v>
      </c>
      <c r="S277" s="116"/>
      <c r="T277" s="116" t="s">
        <v>140</v>
      </c>
      <c r="U277" s="8"/>
      <c r="V277" s="8"/>
      <c r="W277" s="8"/>
      <c r="X277" s="8"/>
      <c r="Y277" s="8"/>
      <c r="Z277" s="8"/>
      <c r="AA277" s="8"/>
      <c r="AB277" s="8"/>
      <c r="AC277" s="8"/>
      <c r="AD277" s="8"/>
      <c r="AE277" s="8"/>
      <c r="AF277" s="8"/>
      <c r="AG277" s="8"/>
      <c r="AH277" s="8"/>
      <c r="AI277" s="8"/>
      <c r="AJ277" s="8"/>
    </row>
    <row r="278" spans="1:36" s="13" customFormat="1" ht="12" x14ac:dyDescent="0.2">
      <c r="A278" s="8"/>
      <c r="B278" s="32"/>
      <c r="C278" s="217">
        <v>2.2000000000000002</v>
      </c>
      <c r="D278" s="303">
        <v>2</v>
      </c>
      <c r="E278" s="137">
        <v>1</v>
      </c>
      <c r="F278" s="150" t="s">
        <v>127</v>
      </c>
      <c r="G278" s="69">
        <v>1</v>
      </c>
      <c r="H278" s="150" t="s">
        <v>128</v>
      </c>
      <c r="I278" s="156" t="s">
        <v>129</v>
      </c>
      <c r="J278" s="137">
        <v>25</v>
      </c>
      <c r="K278" s="70">
        <v>2</v>
      </c>
      <c r="L278" s="537">
        <v>1</v>
      </c>
      <c r="M278" s="150" t="s">
        <v>474</v>
      </c>
      <c r="N278" s="69"/>
      <c r="O278" s="150" t="s">
        <v>128</v>
      </c>
      <c r="P278" s="156" t="s">
        <v>129</v>
      </c>
      <c r="Q278" s="70">
        <v>25</v>
      </c>
      <c r="R278" s="120" t="s">
        <v>133</v>
      </c>
      <c r="S278" s="116"/>
      <c r="T278" s="116"/>
      <c r="U278" s="8"/>
      <c r="V278" s="8"/>
      <c r="W278" s="8"/>
      <c r="X278" s="8"/>
      <c r="Y278" s="8"/>
      <c r="Z278" s="8"/>
      <c r="AA278" s="8"/>
      <c r="AB278" s="8"/>
      <c r="AC278" s="8"/>
      <c r="AD278" s="8"/>
      <c r="AE278" s="8"/>
      <c r="AF278" s="8"/>
      <c r="AG278" s="8"/>
      <c r="AH278" s="8"/>
      <c r="AI278" s="8"/>
      <c r="AJ278" s="8"/>
    </row>
    <row r="279" spans="1:36" s="13" customFormat="1" ht="12" x14ac:dyDescent="0.2">
      <c r="A279" s="8"/>
      <c r="B279" s="32"/>
      <c r="C279" s="217">
        <v>3.1</v>
      </c>
      <c r="D279" s="304">
        <v>3</v>
      </c>
      <c r="E279" s="136">
        <v>1</v>
      </c>
      <c r="F279" s="148" t="s">
        <v>135</v>
      </c>
      <c r="G279" s="149">
        <v>1</v>
      </c>
      <c r="H279" s="148" t="s">
        <v>136</v>
      </c>
      <c r="I279" s="155" t="s">
        <v>137</v>
      </c>
      <c r="J279" s="136">
        <v>25</v>
      </c>
      <c r="K279" s="308">
        <v>3</v>
      </c>
      <c r="L279" s="468">
        <v>1</v>
      </c>
      <c r="M279" s="148" t="s">
        <v>428</v>
      </c>
      <c r="N279" s="149"/>
      <c r="O279" s="148" t="s">
        <v>136</v>
      </c>
      <c r="P279" s="155" t="s">
        <v>137</v>
      </c>
      <c r="Q279" s="308">
        <v>25</v>
      </c>
      <c r="R279" s="469" t="s">
        <v>425</v>
      </c>
      <c r="S279" s="116"/>
      <c r="T279" s="116"/>
      <c r="U279" s="8"/>
      <c r="V279" s="8"/>
      <c r="W279" s="8"/>
      <c r="X279" s="8"/>
      <c r="Y279" s="8"/>
      <c r="Z279" s="8"/>
      <c r="AA279" s="8"/>
      <c r="AB279" s="8"/>
      <c r="AC279" s="8"/>
      <c r="AD279" s="8"/>
      <c r="AE279" s="8"/>
      <c r="AF279" s="8"/>
      <c r="AG279" s="8"/>
      <c r="AH279" s="8"/>
      <c r="AI279" s="8"/>
      <c r="AJ279" s="8"/>
    </row>
    <row r="280" spans="1:36" s="13" customFormat="1" ht="12" x14ac:dyDescent="0.2">
      <c r="A280" s="8"/>
      <c r="B280" s="32"/>
      <c r="C280" s="217">
        <v>5.0999999999999996</v>
      </c>
      <c r="D280" s="305">
        <v>5</v>
      </c>
      <c r="E280" s="138">
        <v>2</v>
      </c>
      <c r="F280" s="151" t="s">
        <v>141</v>
      </c>
      <c r="G280" s="152">
        <v>1</v>
      </c>
      <c r="H280" s="151" t="s">
        <v>142</v>
      </c>
      <c r="I280" s="157" t="s">
        <v>143</v>
      </c>
      <c r="J280" s="138">
        <v>25</v>
      </c>
      <c r="K280" s="288">
        <v>5</v>
      </c>
      <c r="L280" s="289">
        <v>2</v>
      </c>
      <c r="M280" s="151" t="s">
        <v>475</v>
      </c>
      <c r="N280" s="152"/>
      <c r="O280" s="151" t="s">
        <v>142</v>
      </c>
      <c r="P280" s="157" t="s">
        <v>143</v>
      </c>
      <c r="Q280" s="250">
        <v>25</v>
      </c>
      <c r="R280" s="75" t="s">
        <v>489</v>
      </c>
      <c r="S280" s="116"/>
      <c r="T280" s="116" t="s">
        <v>140</v>
      </c>
      <c r="U280" s="8"/>
      <c r="V280" s="8"/>
      <c r="W280" s="8"/>
      <c r="X280" s="8"/>
      <c r="Y280" s="8"/>
      <c r="Z280" s="8"/>
      <c r="AA280" s="8"/>
      <c r="AB280" s="8"/>
      <c r="AC280" s="8"/>
      <c r="AD280" s="8"/>
      <c r="AE280" s="8"/>
      <c r="AF280" s="8"/>
      <c r="AG280" s="8"/>
      <c r="AH280" s="8"/>
      <c r="AI280" s="8"/>
      <c r="AJ280" s="8"/>
    </row>
    <row r="281" spans="1:36" s="13" customFormat="1" ht="12" x14ac:dyDescent="0.2">
      <c r="A281" s="8"/>
      <c r="B281" s="32"/>
      <c r="C281" s="217">
        <v>6.1</v>
      </c>
      <c r="D281" s="303">
        <v>6</v>
      </c>
      <c r="E281" s="137">
        <v>2</v>
      </c>
      <c r="F281" s="150" t="s">
        <v>148</v>
      </c>
      <c r="G281" s="69">
        <v>1</v>
      </c>
      <c r="H281" s="150" t="s">
        <v>149</v>
      </c>
      <c r="I281" s="156" t="s">
        <v>150</v>
      </c>
      <c r="J281" s="137">
        <v>25</v>
      </c>
      <c r="K281" s="70">
        <v>6</v>
      </c>
      <c r="L281" s="537">
        <v>2</v>
      </c>
      <c r="M281" s="150" t="s">
        <v>477</v>
      </c>
      <c r="N281" s="69"/>
      <c r="O281" s="150" t="s">
        <v>149</v>
      </c>
      <c r="P281" s="156" t="s">
        <v>150</v>
      </c>
      <c r="Q281" s="70">
        <v>25</v>
      </c>
      <c r="R281" s="469" t="s">
        <v>478</v>
      </c>
      <c r="S281" s="116"/>
      <c r="T281" s="116" t="s">
        <v>156</v>
      </c>
      <c r="U281" s="8"/>
      <c r="V281" s="8"/>
      <c r="W281" s="8"/>
      <c r="X281" s="8"/>
      <c r="Y281" s="8"/>
      <c r="Z281" s="8"/>
      <c r="AA281" s="8"/>
      <c r="AB281" s="8"/>
      <c r="AC281" s="8"/>
      <c r="AD281" s="8"/>
      <c r="AE281" s="8"/>
      <c r="AF281" s="8"/>
      <c r="AG281" s="8"/>
      <c r="AH281" s="8"/>
      <c r="AI281" s="8"/>
      <c r="AJ281" s="8"/>
    </row>
    <row r="282" spans="1:36" s="38" customFormat="1" ht="12" x14ac:dyDescent="0.2">
      <c r="A282" s="8"/>
      <c r="B282" s="32"/>
      <c r="C282" s="50">
        <v>7.2</v>
      </c>
      <c r="D282" s="303">
        <v>7</v>
      </c>
      <c r="E282" s="137">
        <v>2</v>
      </c>
      <c r="F282" s="150" t="s">
        <v>157</v>
      </c>
      <c r="G282" s="69">
        <v>1</v>
      </c>
      <c r="H282" s="150" t="s">
        <v>158</v>
      </c>
      <c r="I282" s="156" t="s">
        <v>159</v>
      </c>
      <c r="J282" s="137">
        <v>25</v>
      </c>
      <c r="K282" s="70">
        <v>7</v>
      </c>
      <c r="L282" s="537">
        <v>2</v>
      </c>
      <c r="M282" s="150" t="s">
        <v>505</v>
      </c>
      <c r="N282" s="69"/>
      <c r="O282" s="150" t="s">
        <v>158</v>
      </c>
      <c r="P282" s="156" t="s">
        <v>159</v>
      </c>
      <c r="Q282" s="70">
        <v>25</v>
      </c>
      <c r="R282" s="120" t="s">
        <v>506</v>
      </c>
      <c r="S282" s="116"/>
      <c r="T282" s="116"/>
    </row>
    <row r="283" spans="1:36" s="13" customFormat="1" ht="12" x14ac:dyDescent="0.2">
      <c r="A283" s="16"/>
      <c r="B283" s="32"/>
      <c r="C283" s="217">
        <v>9.1999999999999993</v>
      </c>
      <c r="D283" s="110">
        <v>9</v>
      </c>
      <c r="E283" s="134">
        <v>3</v>
      </c>
      <c r="F283" s="117" t="s">
        <v>165</v>
      </c>
      <c r="G283" s="110">
        <v>2</v>
      </c>
      <c r="H283" s="117" t="s">
        <v>166</v>
      </c>
      <c r="I283" s="158" t="s">
        <v>167</v>
      </c>
      <c r="J283" s="160">
        <v>25</v>
      </c>
      <c r="K283" s="108">
        <v>9</v>
      </c>
      <c r="L283" s="145">
        <v>3</v>
      </c>
      <c r="M283" s="290" t="s">
        <v>168</v>
      </c>
      <c r="N283" s="272">
        <v>1</v>
      </c>
      <c r="O283" s="290" t="s">
        <v>168</v>
      </c>
      <c r="P283" s="154" t="s">
        <v>167</v>
      </c>
      <c r="Q283" s="108">
        <v>25</v>
      </c>
      <c r="R283" s="123" t="s">
        <v>434</v>
      </c>
      <c r="S283" s="323" t="s">
        <v>435</v>
      </c>
      <c r="T283" s="116"/>
      <c r="U283" s="8"/>
      <c r="V283" s="8"/>
      <c r="W283" s="8"/>
      <c r="X283" s="8"/>
      <c r="Y283" s="8"/>
      <c r="Z283" s="8"/>
      <c r="AA283" s="8"/>
      <c r="AB283" s="8"/>
      <c r="AC283" s="8"/>
      <c r="AD283" s="8"/>
      <c r="AE283" s="8"/>
      <c r="AF283" s="8"/>
      <c r="AG283" s="8"/>
      <c r="AH283" s="8"/>
      <c r="AI283" s="8"/>
      <c r="AJ283" s="8"/>
    </row>
    <row r="284" spans="1:36" s="13" customFormat="1" ht="12" x14ac:dyDescent="0.2">
      <c r="A284" s="16"/>
      <c r="B284" s="32"/>
      <c r="C284" s="217" t="s">
        <v>170</v>
      </c>
      <c r="D284" s="303">
        <v>10</v>
      </c>
      <c r="E284" s="137">
        <v>3</v>
      </c>
      <c r="F284" s="150" t="s">
        <v>171</v>
      </c>
      <c r="G284" s="69">
        <v>1</v>
      </c>
      <c r="H284" s="150" t="s">
        <v>172</v>
      </c>
      <c r="I284" s="156" t="s">
        <v>173</v>
      </c>
      <c r="J284" s="137">
        <v>25</v>
      </c>
      <c r="K284" s="102">
        <v>10</v>
      </c>
      <c r="L284" s="144">
        <v>3</v>
      </c>
      <c r="M284" s="121" t="s">
        <v>507</v>
      </c>
      <c r="N284" s="76">
        <v>1</v>
      </c>
      <c r="O284" s="121" t="s">
        <v>145</v>
      </c>
      <c r="P284" s="30" t="s">
        <v>146</v>
      </c>
      <c r="Q284" s="102">
        <v>25</v>
      </c>
      <c r="R284" s="469" t="s">
        <v>508</v>
      </c>
      <c r="S284" s="116"/>
      <c r="T284" s="116"/>
      <c r="U284" s="8"/>
      <c r="V284" s="8"/>
      <c r="W284" s="8"/>
      <c r="X284" s="8"/>
      <c r="Y284" s="8"/>
      <c r="Z284" s="8"/>
      <c r="AA284" s="8"/>
      <c r="AB284" s="8"/>
      <c r="AC284" s="8"/>
      <c r="AD284" s="8"/>
      <c r="AE284" s="8"/>
      <c r="AF284" s="8"/>
      <c r="AG284" s="8"/>
      <c r="AH284" s="8"/>
      <c r="AI284" s="8"/>
      <c r="AJ284" s="8"/>
    </row>
    <row r="285" spans="1:36" s="13" customFormat="1" ht="12" x14ac:dyDescent="0.2">
      <c r="A285" s="16"/>
      <c r="B285" s="32"/>
      <c r="C285" s="217" t="s">
        <v>509</v>
      </c>
      <c r="D285" s="303">
        <v>10</v>
      </c>
      <c r="E285" s="137">
        <v>3</v>
      </c>
      <c r="F285" s="150" t="s">
        <v>171</v>
      </c>
      <c r="G285" s="69">
        <v>1</v>
      </c>
      <c r="H285" s="150" t="s">
        <v>172</v>
      </c>
      <c r="I285" s="156" t="s">
        <v>173</v>
      </c>
      <c r="J285" s="137">
        <v>25</v>
      </c>
      <c r="K285" s="699">
        <v>8</v>
      </c>
      <c r="L285" s="727">
        <v>2</v>
      </c>
      <c r="M285" s="737" t="s">
        <v>510</v>
      </c>
      <c r="N285" s="738"/>
      <c r="O285" s="737" t="s">
        <v>172</v>
      </c>
      <c r="P285" s="739" t="s">
        <v>173</v>
      </c>
      <c r="Q285" s="740">
        <v>25</v>
      </c>
      <c r="R285" s="741" t="s">
        <v>511</v>
      </c>
      <c r="S285" s="116"/>
      <c r="T285" s="116"/>
      <c r="U285" s="8"/>
      <c r="V285" s="8"/>
      <c r="W285" s="8"/>
      <c r="X285" s="8"/>
      <c r="Y285" s="8"/>
      <c r="Z285" s="8"/>
      <c r="AA285" s="8"/>
      <c r="AB285" s="8"/>
      <c r="AC285" s="8"/>
      <c r="AD285" s="8"/>
      <c r="AE285" s="8"/>
      <c r="AF285" s="8"/>
      <c r="AG285" s="8"/>
      <c r="AH285" s="8"/>
      <c r="AI285" s="8"/>
      <c r="AJ285" s="8"/>
    </row>
    <row r="286" spans="1:36" s="13" customFormat="1" ht="12" x14ac:dyDescent="0.2">
      <c r="A286" s="8"/>
      <c r="B286" s="32"/>
      <c r="C286" s="217">
        <v>11.1</v>
      </c>
      <c r="D286" s="303">
        <v>11</v>
      </c>
      <c r="E286" s="137">
        <v>3</v>
      </c>
      <c r="F286" s="150" t="s">
        <v>178</v>
      </c>
      <c r="G286" s="69">
        <v>1</v>
      </c>
      <c r="H286" s="150" t="s">
        <v>179</v>
      </c>
      <c r="I286" s="156" t="s">
        <v>180</v>
      </c>
      <c r="J286" s="137">
        <v>25</v>
      </c>
      <c r="K286" s="70">
        <v>11</v>
      </c>
      <c r="L286" s="749">
        <v>3</v>
      </c>
      <c r="M286" s="150" t="s">
        <v>512</v>
      </c>
      <c r="N286" s="690" t="s">
        <v>480</v>
      </c>
      <c r="O286" s="150" t="s">
        <v>179</v>
      </c>
      <c r="P286" s="156" t="s">
        <v>180</v>
      </c>
      <c r="Q286" s="70">
        <v>25</v>
      </c>
      <c r="R286" s="538" t="s">
        <v>513</v>
      </c>
      <c r="S286" s="116"/>
      <c r="T286" s="116"/>
      <c r="U286" s="8"/>
      <c r="V286" s="8"/>
      <c r="W286" s="8"/>
      <c r="X286" s="8"/>
      <c r="Y286" s="8"/>
      <c r="Z286" s="8"/>
      <c r="AA286" s="8"/>
      <c r="AB286" s="8"/>
      <c r="AC286" s="8"/>
      <c r="AD286" s="8"/>
      <c r="AE286" s="8"/>
      <c r="AF286" s="8"/>
      <c r="AG286" s="8"/>
      <c r="AH286" s="8"/>
      <c r="AI286" s="8"/>
      <c r="AJ286" s="8"/>
    </row>
    <row r="287" spans="1:36" s="13" customFormat="1" ht="12" x14ac:dyDescent="0.2">
      <c r="A287" s="8"/>
      <c r="B287" s="32"/>
      <c r="C287" s="217">
        <v>11.2</v>
      </c>
      <c r="D287" s="306">
        <v>11</v>
      </c>
      <c r="E287" s="29">
        <v>3</v>
      </c>
      <c r="F287" s="24" t="s">
        <v>184</v>
      </c>
      <c r="G287" s="73">
        <v>1</v>
      </c>
      <c r="H287" s="24" t="s">
        <v>185</v>
      </c>
      <c r="I287" s="77" t="s">
        <v>186</v>
      </c>
      <c r="J287" s="29">
        <v>25</v>
      </c>
      <c r="K287" s="51">
        <v>11</v>
      </c>
      <c r="L287" s="146">
        <v>3</v>
      </c>
      <c r="M287" s="24" t="s">
        <v>184</v>
      </c>
      <c r="N287" s="73">
        <v>1</v>
      </c>
      <c r="O287" s="24" t="s">
        <v>185</v>
      </c>
      <c r="P287" s="77" t="s">
        <v>186</v>
      </c>
      <c r="Q287" s="51">
        <v>25</v>
      </c>
      <c r="R287" s="115"/>
      <c r="S287" s="116"/>
      <c r="T287" s="116"/>
      <c r="U287" s="8"/>
      <c r="V287" s="8"/>
      <c r="W287" s="8"/>
      <c r="X287" s="8"/>
      <c r="Y287" s="8"/>
      <c r="Z287" s="8"/>
      <c r="AA287" s="8"/>
      <c r="AB287" s="8"/>
      <c r="AC287" s="8"/>
      <c r="AD287" s="8"/>
      <c r="AE287" s="8"/>
      <c r="AF287" s="8"/>
      <c r="AG287" s="8"/>
      <c r="AH287" s="8"/>
      <c r="AI287" s="8"/>
      <c r="AJ287" s="8"/>
    </row>
    <row r="288" spans="1:36" s="13" customFormat="1" ht="12" x14ac:dyDescent="0.2">
      <c r="A288" s="8"/>
      <c r="B288" s="32"/>
      <c r="C288" s="217">
        <v>14.1</v>
      </c>
      <c r="D288" s="307">
        <v>14</v>
      </c>
      <c r="E288" s="140">
        <v>4</v>
      </c>
      <c r="F288" s="125" t="s">
        <v>187</v>
      </c>
      <c r="G288" s="153">
        <v>1</v>
      </c>
      <c r="H288" s="125" t="s">
        <v>188</v>
      </c>
      <c r="I288" s="159" t="s">
        <v>189</v>
      </c>
      <c r="J288" s="140">
        <v>25</v>
      </c>
      <c r="K288" s="111">
        <v>14</v>
      </c>
      <c r="L288" s="147">
        <v>4</v>
      </c>
      <c r="M288" s="125" t="s">
        <v>187</v>
      </c>
      <c r="N288" s="153">
        <v>1</v>
      </c>
      <c r="O288" s="125" t="s">
        <v>188</v>
      </c>
      <c r="P288" s="159" t="s">
        <v>189</v>
      </c>
      <c r="Q288" s="111">
        <v>25</v>
      </c>
      <c r="R288" s="115"/>
      <c r="S288" s="116"/>
      <c r="T288" s="116"/>
      <c r="U288" s="8"/>
      <c r="V288" s="8"/>
      <c r="W288" s="8"/>
      <c r="X288" s="8"/>
      <c r="Y288" s="8"/>
      <c r="Z288" s="8"/>
      <c r="AA288" s="8"/>
      <c r="AB288" s="8"/>
      <c r="AC288" s="8"/>
      <c r="AD288" s="8"/>
      <c r="AE288" s="8"/>
      <c r="AF288" s="8"/>
      <c r="AG288" s="8"/>
      <c r="AH288" s="8"/>
      <c r="AI288" s="8"/>
      <c r="AJ288" s="8"/>
    </row>
    <row r="289" spans="1:36" s="13" customFormat="1" ht="12" x14ac:dyDescent="0.2">
      <c r="A289" s="8"/>
      <c r="B289" s="32"/>
      <c r="C289" s="217">
        <v>15.1</v>
      </c>
      <c r="D289" s="302">
        <v>15</v>
      </c>
      <c r="E289" s="134">
        <v>4</v>
      </c>
      <c r="F289" s="117" t="s">
        <v>190</v>
      </c>
      <c r="G289" s="110">
        <v>1</v>
      </c>
      <c r="H289" s="117" t="s">
        <v>191</v>
      </c>
      <c r="I289" s="159" t="s">
        <v>192</v>
      </c>
      <c r="J289" s="140">
        <v>100</v>
      </c>
      <c r="K289" s="130">
        <v>15</v>
      </c>
      <c r="L289" s="147">
        <v>4</v>
      </c>
      <c r="M289" s="127" t="s">
        <v>190</v>
      </c>
      <c r="N289" s="110">
        <v>1</v>
      </c>
      <c r="O289" s="117" t="s">
        <v>191</v>
      </c>
      <c r="P289" s="159" t="s">
        <v>192</v>
      </c>
      <c r="Q289" s="111">
        <v>100</v>
      </c>
      <c r="R289" s="126"/>
      <c r="S289" s="116"/>
      <c r="T289" s="116"/>
      <c r="U289" s="8"/>
      <c r="V289" s="8"/>
      <c r="W289" s="8"/>
      <c r="X289" s="8"/>
      <c r="Y289" s="8"/>
      <c r="Z289" s="8"/>
      <c r="AA289" s="8"/>
      <c r="AB289" s="8"/>
      <c r="AC289" s="8"/>
      <c r="AD289" s="8"/>
      <c r="AE289" s="8"/>
      <c r="AF289" s="8"/>
      <c r="AG289" s="8"/>
      <c r="AH289" s="8"/>
      <c r="AI289" s="8"/>
      <c r="AJ289" s="8"/>
    </row>
    <row r="290" spans="1:36" s="13" customFormat="1" x14ac:dyDescent="0.25">
      <c r="A290" s="436" t="s">
        <v>193</v>
      </c>
      <c r="B290" s="436" t="s">
        <v>85</v>
      </c>
      <c r="C290" s="685" t="s">
        <v>194</v>
      </c>
      <c r="D290" s="436"/>
      <c r="E290" s="436"/>
      <c r="F290" s="436"/>
      <c r="G290" s="436"/>
      <c r="H290" s="436"/>
      <c r="I290" s="436"/>
      <c r="J290" s="436"/>
      <c r="K290" s="686">
        <v>2025</v>
      </c>
      <c r="L290" s="436" t="s">
        <v>514</v>
      </c>
      <c r="M290" s="687"/>
      <c r="N290" s="688"/>
      <c r="O290" s="436"/>
      <c r="P290" s="436"/>
      <c r="Q290" s="436"/>
      <c r="R290" s="436"/>
      <c r="S290" s="436"/>
      <c r="T290" s="436"/>
      <c r="U290" s="8"/>
      <c r="V290" s="8"/>
      <c r="W290" s="8"/>
      <c r="X290" s="8"/>
      <c r="Y290" s="8"/>
      <c r="Z290" s="8"/>
      <c r="AA290" s="8"/>
      <c r="AB290" s="8"/>
      <c r="AC290" s="8"/>
      <c r="AD290" s="8"/>
      <c r="AE290" s="8"/>
      <c r="AF290" s="8"/>
      <c r="AG290" s="8"/>
      <c r="AH290" s="8"/>
      <c r="AI290" s="8"/>
      <c r="AJ290" s="8"/>
    </row>
    <row r="291" spans="1:36" s="8" customFormat="1" ht="12" x14ac:dyDescent="0.2">
      <c r="A291" s="445" t="s">
        <v>515</v>
      </c>
      <c r="B291" s="193"/>
      <c r="C291" s="648" t="s">
        <v>95</v>
      </c>
      <c r="D291" s="649" t="s">
        <v>96</v>
      </c>
      <c r="E291" s="650" t="s">
        <v>97</v>
      </c>
      <c r="F291" s="651" t="s">
        <v>98</v>
      </c>
      <c r="G291" s="652" t="s">
        <v>99</v>
      </c>
      <c r="H291" s="653" t="s">
        <v>100</v>
      </c>
      <c r="I291" s="654" t="s">
        <v>101</v>
      </c>
      <c r="J291" s="693" t="s">
        <v>102</v>
      </c>
      <c r="K291" s="694" t="s">
        <v>103</v>
      </c>
      <c r="L291" s="650" t="s">
        <v>104</v>
      </c>
      <c r="M291" s="653" t="s">
        <v>105</v>
      </c>
      <c r="N291" s="652" t="s">
        <v>106</v>
      </c>
      <c r="O291" s="653" t="s">
        <v>107</v>
      </c>
      <c r="P291" s="657" t="s">
        <v>108</v>
      </c>
      <c r="Q291" s="649" t="s">
        <v>109</v>
      </c>
      <c r="R291" s="193"/>
      <c r="T291" s="195"/>
    </row>
    <row r="292" spans="1:36" s="8" customFormat="1" ht="12" x14ac:dyDescent="0.2">
      <c r="B292" s="193"/>
      <c r="C292" s="193">
        <v>3.2</v>
      </c>
      <c r="D292" s="50">
        <v>3</v>
      </c>
      <c r="E292" s="73">
        <v>1</v>
      </c>
      <c r="F292" s="195" t="s">
        <v>198</v>
      </c>
      <c r="G292" s="193">
        <v>2</v>
      </c>
      <c r="H292" s="8" t="s">
        <v>199</v>
      </c>
      <c r="I292" s="261" t="s">
        <v>200</v>
      </c>
      <c r="J292" s="29">
        <v>25</v>
      </c>
      <c r="K292" s="264">
        <v>3</v>
      </c>
      <c r="L292" s="265">
        <v>1</v>
      </c>
      <c r="M292" s="261" t="s">
        <v>198</v>
      </c>
      <c r="N292" s="257">
        <v>2</v>
      </c>
      <c r="O292" s="261" t="s">
        <v>199</v>
      </c>
      <c r="P292" s="261" t="s">
        <v>200</v>
      </c>
      <c r="Q292" s="51">
        <v>25</v>
      </c>
      <c r="R292" s="417" t="s">
        <v>201</v>
      </c>
      <c r="S292" s="116"/>
      <c r="T292" s="116"/>
      <c r="U292" s="193"/>
    </row>
    <row r="293" spans="1:36" s="8" customFormat="1" ht="12" x14ac:dyDescent="0.2">
      <c r="B293" s="193"/>
      <c r="C293" s="193">
        <v>4.0999999999999996</v>
      </c>
      <c r="D293" s="50">
        <v>4</v>
      </c>
      <c r="E293" s="73">
        <v>1</v>
      </c>
      <c r="F293" s="195" t="s">
        <v>202</v>
      </c>
      <c r="G293" s="193">
        <v>2</v>
      </c>
      <c r="H293" s="8" t="s">
        <v>203</v>
      </c>
      <c r="I293" s="261" t="s">
        <v>204</v>
      </c>
      <c r="J293" s="29">
        <v>25</v>
      </c>
      <c r="K293" s="264">
        <v>4</v>
      </c>
      <c r="L293" s="265">
        <v>1</v>
      </c>
      <c r="M293" s="261" t="s">
        <v>202</v>
      </c>
      <c r="N293" s="257">
        <v>2</v>
      </c>
      <c r="O293" s="261" t="s">
        <v>203</v>
      </c>
      <c r="P293" s="261" t="s">
        <v>204</v>
      </c>
      <c r="Q293" s="51">
        <v>25</v>
      </c>
      <c r="R293" s="204"/>
      <c r="S293" s="122"/>
      <c r="T293" s="116"/>
      <c r="U293" s="193"/>
    </row>
    <row r="294" spans="1:36" s="8" customFormat="1" ht="12" x14ac:dyDescent="0.2">
      <c r="B294" s="193"/>
      <c r="C294" s="193">
        <v>4.2</v>
      </c>
      <c r="D294" s="50">
        <v>4</v>
      </c>
      <c r="E294" s="73">
        <v>1</v>
      </c>
      <c r="F294" s="195" t="s">
        <v>206</v>
      </c>
      <c r="G294" s="193">
        <v>1</v>
      </c>
      <c r="H294" s="8" t="s">
        <v>207</v>
      </c>
      <c r="I294" s="261" t="s">
        <v>208</v>
      </c>
      <c r="J294" s="29">
        <v>25</v>
      </c>
      <c r="K294" s="264">
        <v>4</v>
      </c>
      <c r="L294" s="265">
        <v>1</v>
      </c>
      <c r="M294" s="261" t="s">
        <v>206</v>
      </c>
      <c r="N294" s="257">
        <v>1</v>
      </c>
      <c r="O294" s="261" t="s">
        <v>207</v>
      </c>
      <c r="P294" s="261" t="s">
        <v>208</v>
      </c>
      <c r="Q294" s="51">
        <v>25</v>
      </c>
      <c r="R294" s="417" t="s">
        <v>201</v>
      </c>
      <c r="S294" s="116"/>
      <c r="T294" s="116"/>
      <c r="U294" s="193"/>
    </row>
    <row r="295" spans="1:36" s="8" customFormat="1" ht="12" x14ac:dyDescent="0.2">
      <c r="B295" s="193"/>
      <c r="C295" s="193">
        <v>5.2</v>
      </c>
      <c r="D295" s="50">
        <v>5</v>
      </c>
      <c r="E295" s="73">
        <v>2</v>
      </c>
      <c r="F295" s="195" t="s">
        <v>209</v>
      </c>
      <c r="G295" s="193">
        <v>1</v>
      </c>
      <c r="H295" s="8" t="s">
        <v>210</v>
      </c>
      <c r="I295" s="261" t="s">
        <v>211</v>
      </c>
      <c r="J295" s="29">
        <v>25</v>
      </c>
      <c r="K295" s="51">
        <v>5</v>
      </c>
      <c r="L295" s="73">
        <v>2</v>
      </c>
      <c r="M295" s="675" t="s">
        <v>212</v>
      </c>
      <c r="N295" s="674"/>
      <c r="O295" s="676"/>
      <c r="P295" s="675" t="s">
        <v>516</v>
      </c>
      <c r="Q295" s="51">
        <v>25</v>
      </c>
      <c r="R295" s="205"/>
      <c r="S295" s="116"/>
      <c r="T295" s="116"/>
      <c r="U295" s="193"/>
    </row>
    <row r="296" spans="1:36" s="8" customFormat="1" ht="12" x14ac:dyDescent="0.2">
      <c r="A296" s="15"/>
      <c r="B296" s="193"/>
      <c r="C296" s="193">
        <v>6.2</v>
      </c>
      <c r="D296" s="50">
        <v>6</v>
      </c>
      <c r="E296" s="73">
        <v>2</v>
      </c>
      <c r="F296" s="195" t="s">
        <v>215</v>
      </c>
      <c r="G296" s="193">
        <v>3</v>
      </c>
      <c r="H296" s="8" t="s">
        <v>216</v>
      </c>
      <c r="I296" s="261" t="s">
        <v>217</v>
      </c>
      <c r="J296" s="29">
        <v>25</v>
      </c>
      <c r="K296" s="291">
        <v>6</v>
      </c>
      <c r="L296" s="690">
        <v>2</v>
      </c>
      <c r="M296" s="261" t="s">
        <v>215</v>
      </c>
      <c r="N296" s="257">
        <v>3</v>
      </c>
      <c r="O296" s="261" t="s">
        <v>216</v>
      </c>
      <c r="P296" s="261" t="s">
        <v>217</v>
      </c>
      <c r="Q296" s="51">
        <v>25</v>
      </c>
      <c r="R296" s="417"/>
      <c r="S296" s="116"/>
      <c r="T296" s="116"/>
      <c r="U296" s="193"/>
    </row>
    <row r="297" spans="1:36" s="8" customFormat="1" ht="12" x14ac:dyDescent="0.2">
      <c r="A297" s="38"/>
      <c r="B297" s="193"/>
      <c r="C297" s="41">
        <v>7.1</v>
      </c>
      <c r="D297" s="50">
        <v>7</v>
      </c>
      <c r="E297" s="73">
        <v>2</v>
      </c>
      <c r="F297" s="643" t="s">
        <v>220</v>
      </c>
      <c r="G297" s="672"/>
      <c r="H297" s="445" t="s">
        <v>67</v>
      </c>
      <c r="I297" s="643" t="s">
        <v>442</v>
      </c>
      <c r="J297" s="29">
        <v>25</v>
      </c>
      <c r="K297" s="264">
        <v>7</v>
      </c>
      <c r="L297" s="265">
        <v>2</v>
      </c>
      <c r="M297" s="643" t="s">
        <v>220</v>
      </c>
      <c r="N297" s="445"/>
      <c r="O297" s="445" t="s">
        <v>443</v>
      </c>
      <c r="P297" s="643" t="s">
        <v>442</v>
      </c>
      <c r="Q297" s="51">
        <v>25</v>
      </c>
      <c r="R297" s="205"/>
      <c r="S297" s="116"/>
      <c r="T297" s="116"/>
      <c r="U297" s="193"/>
    </row>
    <row r="298" spans="1:36" s="8" customFormat="1" ht="12" x14ac:dyDescent="0.2">
      <c r="A298" s="15"/>
      <c r="B298" s="193"/>
      <c r="C298" s="193">
        <v>8.1</v>
      </c>
      <c r="D298" s="215">
        <v>8</v>
      </c>
      <c r="E298" s="338">
        <v>2</v>
      </c>
      <c r="F298" s="195" t="s">
        <v>223</v>
      </c>
      <c r="G298" s="193">
        <v>2</v>
      </c>
      <c r="H298" s="8" t="s">
        <v>224</v>
      </c>
      <c r="I298" s="261" t="s">
        <v>225</v>
      </c>
      <c r="J298" s="29">
        <v>25</v>
      </c>
      <c r="K298" s="291">
        <v>8</v>
      </c>
      <c r="L298" s="690">
        <v>2</v>
      </c>
      <c r="M298" s="261" t="s">
        <v>223</v>
      </c>
      <c r="N298" s="257">
        <v>2</v>
      </c>
      <c r="O298" s="261" t="s">
        <v>224</v>
      </c>
      <c r="P298" s="261" t="s">
        <v>225</v>
      </c>
      <c r="Q298" s="51">
        <v>25</v>
      </c>
      <c r="R298" s="204"/>
      <c r="S298" s="116"/>
      <c r="T298" s="116"/>
      <c r="U298" s="193"/>
    </row>
    <row r="299" spans="1:36" s="8" customFormat="1" ht="12" x14ac:dyDescent="0.2">
      <c r="B299" s="193"/>
      <c r="C299" s="193">
        <v>8.1999999999999993</v>
      </c>
      <c r="D299" s="215">
        <v>8</v>
      </c>
      <c r="E299" s="338">
        <v>2</v>
      </c>
      <c r="F299" s="671" t="s">
        <v>220</v>
      </c>
      <c r="G299" s="672"/>
      <c r="H299" s="673" t="s">
        <v>67</v>
      </c>
      <c r="I299" s="671" t="s">
        <v>445</v>
      </c>
      <c r="J299" s="29">
        <v>25</v>
      </c>
      <c r="K299" s="699">
        <v>10</v>
      </c>
      <c r="L299" s="722">
        <v>3</v>
      </c>
      <c r="M299" s="701" t="s">
        <v>220</v>
      </c>
      <c r="N299" s="735"/>
      <c r="O299" s="736" t="s">
        <v>67</v>
      </c>
      <c r="P299" s="701" t="s">
        <v>445</v>
      </c>
      <c r="Q299" s="446">
        <v>25</v>
      </c>
      <c r="R299" s="664" t="s">
        <v>517</v>
      </c>
      <c r="S299" s="116"/>
      <c r="T299" s="116"/>
      <c r="U299" s="193"/>
    </row>
    <row r="300" spans="1:36" s="8" customFormat="1" ht="12" x14ac:dyDescent="0.2">
      <c r="B300" s="193"/>
      <c r="C300" s="193">
        <v>9.1</v>
      </c>
      <c r="D300" s="50">
        <v>9</v>
      </c>
      <c r="E300" s="73">
        <v>3</v>
      </c>
      <c r="F300" s="195" t="s">
        <v>228</v>
      </c>
      <c r="G300" s="193">
        <v>1</v>
      </c>
      <c r="H300" s="8" t="s">
        <v>229</v>
      </c>
      <c r="I300" s="261" t="s">
        <v>230</v>
      </c>
      <c r="J300" s="29">
        <v>25</v>
      </c>
      <c r="K300" s="264">
        <v>9</v>
      </c>
      <c r="L300" s="265">
        <v>3</v>
      </c>
      <c r="M300" s="261" t="s">
        <v>228</v>
      </c>
      <c r="N300" s="257">
        <v>1</v>
      </c>
      <c r="O300" s="261" t="s">
        <v>229</v>
      </c>
      <c r="P300" s="261" t="s">
        <v>230</v>
      </c>
      <c r="Q300" s="51">
        <v>25</v>
      </c>
      <c r="R300" s="205"/>
      <c r="S300" s="116"/>
      <c r="T300" s="116"/>
      <c r="U300" s="193"/>
    </row>
    <row r="301" spans="1:36" s="8" customFormat="1" ht="12" x14ac:dyDescent="0.2">
      <c r="B301" s="193"/>
      <c r="C301" s="193">
        <v>10.1</v>
      </c>
      <c r="D301" s="215">
        <v>10</v>
      </c>
      <c r="E301" s="338">
        <v>3</v>
      </c>
      <c r="F301" s="195" t="s">
        <v>231</v>
      </c>
      <c r="G301" s="193">
        <v>2</v>
      </c>
      <c r="H301" s="8" t="s">
        <v>232</v>
      </c>
      <c r="I301" s="261" t="s">
        <v>233</v>
      </c>
      <c r="J301" s="29">
        <v>25</v>
      </c>
      <c r="K301" s="291">
        <v>10</v>
      </c>
      <c r="L301" s="690">
        <v>3</v>
      </c>
      <c r="M301" s="261" t="s">
        <v>231</v>
      </c>
      <c r="N301" s="257">
        <v>2</v>
      </c>
      <c r="O301" s="261" t="s">
        <v>232</v>
      </c>
      <c r="P301" s="261" t="s">
        <v>233</v>
      </c>
      <c r="Q301" s="51">
        <v>25</v>
      </c>
      <c r="R301" s="204"/>
      <c r="S301" s="116"/>
      <c r="T301" s="116"/>
      <c r="U301" s="193"/>
    </row>
    <row r="302" spans="1:36" s="8" customFormat="1" ht="12" x14ac:dyDescent="0.2">
      <c r="B302" s="193"/>
      <c r="C302" s="193">
        <v>12.1</v>
      </c>
      <c r="D302" s="50">
        <v>12</v>
      </c>
      <c r="E302" s="73">
        <v>3</v>
      </c>
      <c r="F302" s="195" t="s">
        <v>235</v>
      </c>
      <c r="G302" s="193">
        <v>1</v>
      </c>
      <c r="H302" s="8" t="s">
        <v>236</v>
      </c>
      <c r="I302" s="261" t="s">
        <v>237</v>
      </c>
      <c r="J302" s="29">
        <v>25</v>
      </c>
      <c r="K302" s="51">
        <v>12</v>
      </c>
      <c r="L302" s="73">
        <v>3</v>
      </c>
      <c r="M302" s="261" t="s">
        <v>235</v>
      </c>
      <c r="N302" s="257">
        <v>1</v>
      </c>
      <c r="O302" s="261" t="s">
        <v>236</v>
      </c>
      <c r="P302" s="261" t="s">
        <v>237</v>
      </c>
      <c r="Q302" s="51">
        <v>25</v>
      </c>
      <c r="R302" s="417" t="s">
        <v>201</v>
      </c>
      <c r="S302" s="116"/>
      <c r="T302" s="116"/>
      <c r="U302" s="193"/>
    </row>
    <row r="303" spans="1:36" s="8" customFormat="1" ht="12" x14ac:dyDescent="0.2">
      <c r="B303" s="193"/>
      <c r="C303" s="193">
        <v>12.2</v>
      </c>
      <c r="D303" s="51">
        <v>12</v>
      </c>
      <c r="E303" s="73">
        <v>3</v>
      </c>
      <c r="F303" s="643" t="s">
        <v>220</v>
      </c>
      <c r="G303" s="672"/>
      <c r="H303" s="445" t="s">
        <v>67</v>
      </c>
      <c r="I303" s="643" t="s">
        <v>447</v>
      </c>
      <c r="J303" s="29">
        <v>25</v>
      </c>
      <c r="K303" s="264">
        <v>12</v>
      </c>
      <c r="L303" s="265">
        <v>3</v>
      </c>
      <c r="M303" s="643" t="s">
        <v>220</v>
      </c>
      <c r="N303" s="445"/>
      <c r="O303" s="445" t="s">
        <v>443</v>
      </c>
      <c r="P303" s="643" t="s">
        <v>447</v>
      </c>
      <c r="Q303" s="51">
        <v>25</v>
      </c>
      <c r="R303" s="205"/>
      <c r="S303" s="116"/>
      <c r="T303" s="116"/>
      <c r="U303" s="193"/>
    </row>
    <row r="304" spans="1:36" s="8" customFormat="1" ht="12" x14ac:dyDescent="0.2">
      <c r="B304" s="193"/>
      <c r="C304" s="193">
        <v>13.1</v>
      </c>
      <c r="D304" s="51">
        <v>13</v>
      </c>
      <c r="E304" s="73">
        <v>4</v>
      </c>
      <c r="F304" s="195" t="s">
        <v>238</v>
      </c>
      <c r="G304" s="193">
        <v>3</v>
      </c>
      <c r="H304" s="8" t="s">
        <v>239</v>
      </c>
      <c r="I304" s="261" t="s">
        <v>240</v>
      </c>
      <c r="J304" s="560">
        <v>25</v>
      </c>
      <c r="K304" s="264">
        <v>13</v>
      </c>
      <c r="L304" s="265">
        <v>4</v>
      </c>
      <c r="M304" s="261" t="s">
        <v>238</v>
      </c>
      <c r="N304" s="257">
        <v>3</v>
      </c>
      <c r="O304" s="261" t="s">
        <v>239</v>
      </c>
      <c r="P304" s="261" t="s">
        <v>240</v>
      </c>
      <c r="Q304" s="51">
        <v>25</v>
      </c>
      <c r="R304" s="206"/>
      <c r="S304" s="124"/>
      <c r="T304" s="116"/>
      <c r="U304" s="193"/>
    </row>
    <row r="305" spans="1:21" s="8" customFormat="1" ht="12" x14ac:dyDescent="0.2">
      <c r="B305" s="193"/>
      <c r="C305" s="193">
        <v>13.2</v>
      </c>
      <c r="D305" s="50">
        <v>13</v>
      </c>
      <c r="E305" s="73">
        <v>4</v>
      </c>
      <c r="F305" s="195" t="s">
        <v>241</v>
      </c>
      <c r="G305" s="193">
        <v>2</v>
      </c>
      <c r="H305" s="8" t="s">
        <v>242</v>
      </c>
      <c r="I305" s="261" t="s">
        <v>243</v>
      </c>
      <c r="J305" s="29">
        <v>25</v>
      </c>
      <c r="K305" s="264">
        <v>13</v>
      </c>
      <c r="L305" s="265">
        <v>4</v>
      </c>
      <c r="M305" s="261" t="s">
        <v>241</v>
      </c>
      <c r="N305" s="257">
        <v>2</v>
      </c>
      <c r="O305" s="261" t="s">
        <v>242</v>
      </c>
      <c r="P305" s="261" t="s">
        <v>243</v>
      </c>
      <c r="Q305" s="51">
        <v>25</v>
      </c>
      <c r="R305" s="417" t="s">
        <v>201</v>
      </c>
      <c r="S305" s="116"/>
      <c r="T305" s="116"/>
      <c r="U305" s="193"/>
    </row>
    <row r="306" spans="1:21" s="8" customFormat="1" ht="12" x14ac:dyDescent="0.2">
      <c r="B306" s="193"/>
      <c r="C306" s="193">
        <v>14.2</v>
      </c>
      <c r="D306" s="50">
        <v>14</v>
      </c>
      <c r="E306" s="73">
        <v>4</v>
      </c>
      <c r="F306" s="643" t="s">
        <v>220</v>
      </c>
      <c r="G306" s="672"/>
      <c r="H306" s="445" t="s">
        <v>67</v>
      </c>
      <c r="I306" s="643" t="s">
        <v>448</v>
      </c>
      <c r="J306" s="29">
        <v>25</v>
      </c>
      <c r="K306" s="264">
        <v>14</v>
      </c>
      <c r="L306" s="265">
        <v>4</v>
      </c>
      <c r="M306" s="643" t="s">
        <v>220</v>
      </c>
      <c r="N306" s="445"/>
      <c r="O306" s="445" t="s">
        <v>443</v>
      </c>
      <c r="P306" s="643" t="s">
        <v>448</v>
      </c>
      <c r="Q306" s="51">
        <v>25</v>
      </c>
      <c r="R306" s="47"/>
      <c r="S306" s="116"/>
      <c r="T306" s="116"/>
      <c r="U306" s="193"/>
    </row>
    <row r="307" spans="1:21" s="8" customFormat="1" ht="12" x14ac:dyDescent="0.2">
      <c r="B307" s="193"/>
      <c r="C307" s="444">
        <v>16</v>
      </c>
      <c r="D307" s="626"/>
      <c r="E307" s="444"/>
      <c r="F307" s="627"/>
      <c r="G307" s="413"/>
      <c r="H307" s="242"/>
      <c r="I307" s="627"/>
      <c r="J307" s="625"/>
      <c r="K307" s="628">
        <v>5</v>
      </c>
      <c r="L307" s="629">
        <v>2</v>
      </c>
      <c r="M307" s="630" t="s">
        <v>212</v>
      </c>
      <c r="N307" s="631" t="s">
        <v>244</v>
      </c>
      <c r="O307" s="630"/>
      <c r="P307" s="242"/>
      <c r="Q307" s="628"/>
      <c r="R307" s="193"/>
      <c r="T307" s="195"/>
    </row>
    <row r="308" spans="1:21" s="8" customFormat="1" ht="12" x14ac:dyDescent="0.2">
      <c r="B308" s="193"/>
      <c r="C308" s="442"/>
      <c r="D308" s="217"/>
      <c r="E308" s="442"/>
      <c r="F308" s="195"/>
      <c r="G308" s="193"/>
      <c r="I308" s="195"/>
      <c r="J308" s="218"/>
      <c r="K308" s="207"/>
      <c r="L308" s="226"/>
      <c r="M308" s="261" t="s">
        <v>246</v>
      </c>
      <c r="N308" s="257">
        <v>3</v>
      </c>
      <c r="O308" s="261" t="s">
        <v>247</v>
      </c>
      <c r="P308" s="261" t="s">
        <v>248</v>
      </c>
      <c r="Q308" s="264">
        <v>25</v>
      </c>
      <c r="R308" s="193"/>
      <c r="T308" s="195"/>
    </row>
    <row r="309" spans="1:21" s="8" customFormat="1" ht="12" x14ac:dyDescent="0.2">
      <c r="B309" s="193"/>
      <c r="C309" s="443"/>
      <c r="D309" s="562"/>
      <c r="E309" s="443"/>
      <c r="F309" s="195"/>
      <c r="G309" s="193"/>
      <c r="I309" s="195"/>
      <c r="J309" s="561"/>
      <c r="K309" s="207"/>
      <c r="L309" s="226"/>
      <c r="M309" s="261" t="s">
        <v>249</v>
      </c>
      <c r="N309" s="257">
        <v>3</v>
      </c>
      <c r="O309" s="261" t="s">
        <v>250</v>
      </c>
      <c r="P309" s="261" t="s">
        <v>251</v>
      </c>
      <c r="Q309" s="647">
        <v>25</v>
      </c>
      <c r="R309" s="193"/>
      <c r="T309" s="195"/>
      <c r="U309" s="193"/>
    </row>
    <row r="310" spans="1:21" s="8" customFormat="1" ht="12" x14ac:dyDescent="0.2">
      <c r="A310" s="445" t="s">
        <v>518</v>
      </c>
      <c r="B310" s="193"/>
      <c r="C310" s="648" t="s">
        <v>95</v>
      </c>
      <c r="D310" s="649" t="s">
        <v>96</v>
      </c>
      <c r="E310" s="650" t="s">
        <v>97</v>
      </c>
      <c r="F310" s="651" t="s">
        <v>98</v>
      </c>
      <c r="G310" s="652" t="s">
        <v>99</v>
      </c>
      <c r="H310" s="653" t="s">
        <v>100</v>
      </c>
      <c r="I310" s="654" t="s">
        <v>101</v>
      </c>
      <c r="J310" s="693" t="s">
        <v>102</v>
      </c>
      <c r="K310" s="694" t="s">
        <v>103</v>
      </c>
      <c r="L310" s="650" t="s">
        <v>104</v>
      </c>
      <c r="M310" s="653" t="s">
        <v>105</v>
      </c>
      <c r="N310" s="652" t="s">
        <v>106</v>
      </c>
      <c r="O310" s="653" t="s">
        <v>107</v>
      </c>
      <c r="P310" s="657" t="s">
        <v>108</v>
      </c>
      <c r="Q310" s="649" t="s">
        <v>109</v>
      </c>
      <c r="R310" s="193"/>
      <c r="T310" s="195"/>
    </row>
    <row r="311" spans="1:21" s="8" customFormat="1" ht="12" x14ac:dyDescent="0.2">
      <c r="B311" s="193"/>
      <c r="C311" s="442">
        <v>3.2</v>
      </c>
      <c r="D311" s="217">
        <v>3</v>
      </c>
      <c r="E311" s="442">
        <v>1</v>
      </c>
      <c r="F311" s="195" t="s">
        <v>253</v>
      </c>
      <c r="G311" s="193">
        <v>4</v>
      </c>
      <c r="H311" s="8" t="s">
        <v>254</v>
      </c>
      <c r="I311" s="261" t="s">
        <v>255</v>
      </c>
      <c r="J311" s="218">
        <v>25</v>
      </c>
      <c r="K311" s="51">
        <v>3</v>
      </c>
      <c r="L311" s="306">
        <v>1</v>
      </c>
      <c r="M311" s="261" t="s">
        <v>253</v>
      </c>
      <c r="N311" s="257">
        <v>4</v>
      </c>
      <c r="O311" s="261" t="s">
        <v>254</v>
      </c>
      <c r="P311" s="261" t="s">
        <v>255</v>
      </c>
      <c r="Q311" s="264">
        <v>25</v>
      </c>
      <c r="R311" s="193"/>
      <c r="T311" s="195"/>
    </row>
    <row r="312" spans="1:21" s="8" customFormat="1" ht="12" x14ac:dyDescent="0.2">
      <c r="B312" s="193"/>
      <c r="C312" s="442">
        <v>4.0999999999999996</v>
      </c>
      <c r="D312" s="217">
        <v>4</v>
      </c>
      <c r="E312" s="442">
        <v>1</v>
      </c>
      <c r="F312" s="195" t="s">
        <v>256</v>
      </c>
      <c r="G312" s="193">
        <v>1</v>
      </c>
      <c r="H312" s="8" t="s">
        <v>257</v>
      </c>
      <c r="I312" s="261" t="s">
        <v>258</v>
      </c>
      <c r="J312" s="218">
        <v>25</v>
      </c>
      <c r="K312" s="51">
        <v>4</v>
      </c>
      <c r="L312" s="306">
        <v>1</v>
      </c>
      <c r="M312" s="261" t="s">
        <v>256</v>
      </c>
      <c r="N312" s="257">
        <v>1</v>
      </c>
      <c r="O312" s="261" t="s">
        <v>257</v>
      </c>
      <c r="P312" s="261" t="s">
        <v>258</v>
      </c>
      <c r="Q312" s="264">
        <v>25</v>
      </c>
      <c r="R312" s="193"/>
      <c r="T312" s="195"/>
    </row>
    <row r="313" spans="1:21" s="8" customFormat="1" ht="12" x14ac:dyDescent="0.2">
      <c r="B313" s="193"/>
      <c r="C313" s="442">
        <v>4.2</v>
      </c>
      <c r="D313" s="217">
        <v>4</v>
      </c>
      <c r="E313" s="442">
        <v>1</v>
      </c>
      <c r="F313" s="195" t="s">
        <v>259</v>
      </c>
      <c r="G313" s="193">
        <v>1</v>
      </c>
      <c r="H313" s="8" t="s">
        <v>260</v>
      </c>
      <c r="I313" s="261" t="s">
        <v>261</v>
      </c>
      <c r="J313" s="218">
        <v>25</v>
      </c>
      <c r="K313" s="51">
        <v>4</v>
      </c>
      <c r="L313" s="306">
        <v>1</v>
      </c>
      <c r="M313" s="261" t="s">
        <v>259</v>
      </c>
      <c r="N313" s="257">
        <v>1</v>
      </c>
      <c r="O313" s="261" t="s">
        <v>450</v>
      </c>
      <c r="P313" s="261" t="s">
        <v>261</v>
      </c>
      <c r="Q313" s="264">
        <v>25</v>
      </c>
      <c r="R313" s="193"/>
      <c r="T313" s="195"/>
    </row>
    <row r="314" spans="1:21" s="8" customFormat="1" ht="12" x14ac:dyDescent="0.2">
      <c r="B314" s="193"/>
      <c r="C314" s="442">
        <v>5.2</v>
      </c>
      <c r="D314" s="217">
        <v>5</v>
      </c>
      <c r="E314" s="442">
        <v>2</v>
      </c>
      <c r="F314" s="195" t="s">
        <v>262</v>
      </c>
      <c r="G314" s="193">
        <v>2</v>
      </c>
      <c r="H314" s="8" t="s">
        <v>263</v>
      </c>
      <c r="I314" s="261" t="s">
        <v>264</v>
      </c>
      <c r="J314" s="218">
        <v>25</v>
      </c>
      <c r="K314" s="51">
        <v>5</v>
      </c>
      <c r="L314" s="306">
        <v>2</v>
      </c>
      <c r="M314" s="261" t="s">
        <v>262</v>
      </c>
      <c r="N314" s="257">
        <v>2</v>
      </c>
      <c r="O314" s="261" t="s">
        <v>263</v>
      </c>
      <c r="P314" s="261" t="s">
        <v>264</v>
      </c>
      <c r="Q314" s="264">
        <v>25</v>
      </c>
      <c r="R314" s="193"/>
      <c r="T314" s="195"/>
    </row>
    <row r="315" spans="1:21" s="8" customFormat="1" ht="12" x14ac:dyDescent="0.2">
      <c r="A315" s="15"/>
      <c r="B315" s="193"/>
      <c r="C315" s="442">
        <v>6.2</v>
      </c>
      <c r="D315" s="217">
        <v>6</v>
      </c>
      <c r="E315" s="442">
        <v>2</v>
      </c>
      <c r="F315" s="195" t="s">
        <v>265</v>
      </c>
      <c r="G315" s="193">
        <v>2</v>
      </c>
      <c r="H315" s="8" t="s">
        <v>266</v>
      </c>
      <c r="I315" s="261" t="s">
        <v>267</v>
      </c>
      <c r="J315" s="218">
        <v>25</v>
      </c>
      <c r="K315" s="51">
        <v>6</v>
      </c>
      <c r="L315" s="306">
        <v>2</v>
      </c>
      <c r="M315" s="261" t="s">
        <v>265</v>
      </c>
      <c r="N315" s="257">
        <v>2</v>
      </c>
      <c r="O315" s="261" t="s">
        <v>266</v>
      </c>
      <c r="P315" s="261" t="s">
        <v>267</v>
      </c>
      <c r="Q315" s="264">
        <v>25</v>
      </c>
      <c r="R315" s="193"/>
      <c r="T315" s="195"/>
    </row>
    <row r="316" spans="1:21" s="8" customFormat="1" ht="12" x14ac:dyDescent="0.2">
      <c r="A316" s="38"/>
      <c r="B316" s="193"/>
      <c r="C316" s="442">
        <v>7.1</v>
      </c>
      <c r="D316" s="217">
        <v>7</v>
      </c>
      <c r="E316" s="442">
        <v>2</v>
      </c>
      <c r="F316" s="195" t="s">
        <v>268</v>
      </c>
      <c r="G316" s="193">
        <v>1</v>
      </c>
      <c r="H316" s="8" t="s">
        <v>269</v>
      </c>
      <c r="I316" s="261" t="s">
        <v>270</v>
      </c>
      <c r="J316" s="218">
        <v>25</v>
      </c>
      <c r="K316" s="51">
        <v>7</v>
      </c>
      <c r="L316" s="306">
        <v>2</v>
      </c>
      <c r="M316" s="261" t="s">
        <v>271</v>
      </c>
      <c r="N316" s="257">
        <v>1</v>
      </c>
      <c r="O316" s="261" t="s">
        <v>272</v>
      </c>
      <c r="P316" s="261" t="s">
        <v>273</v>
      </c>
      <c r="Q316" s="217">
        <v>25</v>
      </c>
      <c r="R316" s="193"/>
      <c r="T316" s="195"/>
    </row>
    <row r="317" spans="1:21" s="8" customFormat="1" ht="12" x14ac:dyDescent="0.2">
      <c r="A317" s="15"/>
      <c r="B317" s="193"/>
      <c r="C317" s="442">
        <v>8.1</v>
      </c>
      <c r="D317" s="215">
        <v>8</v>
      </c>
      <c r="E317" s="559">
        <v>2</v>
      </c>
      <c r="F317" s="671" t="s">
        <v>220</v>
      </c>
      <c r="G317" s="672"/>
      <c r="H317" s="673" t="s">
        <v>74</v>
      </c>
      <c r="I317" s="671" t="s">
        <v>445</v>
      </c>
      <c r="J317" s="219">
        <v>25</v>
      </c>
      <c r="K317" s="632" t="s">
        <v>519</v>
      </c>
      <c r="L317" s="559">
        <v>3</v>
      </c>
      <c r="M317" s="673" t="s">
        <v>220</v>
      </c>
      <c r="N317" s="445"/>
      <c r="O317" s="673" t="s">
        <v>452</v>
      </c>
      <c r="P317" s="671" t="s">
        <v>520</v>
      </c>
      <c r="Q317" s="336">
        <v>25</v>
      </c>
      <c r="R317" s="193"/>
      <c r="T317" s="195"/>
    </row>
    <row r="318" spans="1:21" s="8" customFormat="1" ht="12" x14ac:dyDescent="0.2">
      <c r="B318" s="193"/>
      <c r="C318" s="442">
        <v>8.1999999999999993</v>
      </c>
      <c r="D318" s="217">
        <v>8</v>
      </c>
      <c r="E318" s="442">
        <v>2</v>
      </c>
      <c r="F318" s="643" t="s">
        <v>220</v>
      </c>
      <c r="G318" s="672"/>
      <c r="H318" s="445" t="s">
        <v>74</v>
      </c>
      <c r="I318" s="643" t="s">
        <v>445</v>
      </c>
      <c r="J318" s="218">
        <v>25</v>
      </c>
      <c r="K318" s="51">
        <v>8</v>
      </c>
      <c r="L318" s="306">
        <v>2</v>
      </c>
      <c r="M318" s="445" t="s">
        <v>220</v>
      </c>
      <c r="N318" s="445"/>
      <c r="O318" s="445" t="s">
        <v>452</v>
      </c>
      <c r="P318" s="643" t="s">
        <v>445</v>
      </c>
      <c r="Q318" s="217">
        <v>25</v>
      </c>
      <c r="R318" s="193"/>
      <c r="T318" s="195"/>
    </row>
    <row r="319" spans="1:21" s="8" customFormat="1" ht="12" x14ac:dyDescent="0.2">
      <c r="B319" s="193"/>
      <c r="C319" s="442">
        <v>9.1</v>
      </c>
      <c r="D319" s="217">
        <v>9</v>
      </c>
      <c r="E319" s="442">
        <v>3</v>
      </c>
      <c r="F319" s="195" t="s">
        <v>278</v>
      </c>
      <c r="G319" s="193">
        <v>1</v>
      </c>
      <c r="H319" s="8" t="s">
        <v>279</v>
      </c>
      <c r="I319" s="261" t="s">
        <v>280</v>
      </c>
      <c r="J319" s="218">
        <v>25</v>
      </c>
      <c r="K319" s="51">
        <v>9</v>
      </c>
      <c r="L319" s="306">
        <v>3</v>
      </c>
      <c r="M319" s="261" t="s">
        <v>278</v>
      </c>
      <c r="N319" s="257">
        <v>1</v>
      </c>
      <c r="O319" s="261" t="s">
        <v>279</v>
      </c>
      <c r="P319" s="261" t="s">
        <v>280</v>
      </c>
      <c r="Q319" s="264">
        <v>25</v>
      </c>
      <c r="R319" s="193"/>
      <c r="T319" s="195"/>
    </row>
    <row r="320" spans="1:21" s="8" customFormat="1" ht="12" x14ac:dyDescent="0.2">
      <c r="B320" s="193"/>
      <c r="C320" s="442">
        <v>10.1</v>
      </c>
      <c r="D320" s="215">
        <v>10</v>
      </c>
      <c r="E320" s="559">
        <v>3</v>
      </c>
      <c r="F320" s="195" t="s">
        <v>283</v>
      </c>
      <c r="G320" s="193">
        <v>2</v>
      </c>
      <c r="H320" s="8" t="s">
        <v>284</v>
      </c>
      <c r="I320" s="261" t="s">
        <v>285</v>
      </c>
      <c r="J320" s="218">
        <v>25</v>
      </c>
      <c r="K320" s="336">
        <v>8</v>
      </c>
      <c r="L320" s="559">
        <v>2</v>
      </c>
      <c r="M320" s="261" t="s">
        <v>283</v>
      </c>
      <c r="N320" s="257">
        <v>2</v>
      </c>
      <c r="O320" s="261" t="s">
        <v>284</v>
      </c>
      <c r="P320" s="261" t="s">
        <v>285</v>
      </c>
      <c r="Q320" s="264">
        <v>25</v>
      </c>
      <c r="R320" s="193"/>
      <c r="T320" s="195"/>
    </row>
    <row r="321" spans="1:21" s="8" customFormat="1" ht="12" x14ac:dyDescent="0.2">
      <c r="B321" s="193"/>
      <c r="C321" s="442">
        <v>12.1</v>
      </c>
      <c r="D321" s="215">
        <v>12</v>
      </c>
      <c r="E321" s="559">
        <v>3</v>
      </c>
      <c r="F321" s="211" t="s">
        <v>286</v>
      </c>
      <c r="G321" s="65">
        <v>3</v>
      </c>
      <c r="H321" s="44" t="s">
        <v>287</v>
      </c>
      <c r="I321" s="163" t="s">
        <v>288</v>
      </c>
      <c r="J321" s="67">
        <v>25</v>
      </c>
      <c r="K321" s="336">
        <v>10</v>
      </c>
      <c r="L321" s="559">
        <v>3</v>
      </c>
      <c r="M321" s="71" t="s">
        <v>289</v>
      </c>
      <c r="N321" s="26">
        <v>1</v>
      </c>
      <c r="O321" s="71" t="s">
        <v>290</v>
      </c>
      <c r="P321" s="71" t="s">
        <v>291</v>
      </c>
      <c r="Q321" s="102">
        <v>25</v>
      </c>
      <c r="R321" s="193"/>
      <c r="T321" s="195"/>
    </row>
    <row r="322" spans="1:21" s="8" customFormat="1" ht="12" x14ac:dyDescent="0.2">
      <c r="B322" s="193"/>
      <c r="C322" s="442">
        <v>12.2</v>
      </c>
      <c r="D322" s="217">
        <v>12</v>
      </c>
      <c r="E322" s="442">
        <v>3</v>
      </c>
      <c r="F322" s="643" t="s">
        <v>220</v>
      </c>
      <c r="G322" s="672"/>
      <c r="H322" s="445" t="s">
        <v>74</v>
      </c>
      <c r="I322" s="643" t="s">
        <v>447</v>
      </c>
      <c r="J322" s="218">
        <v>25</v>
      </c>
      <c r="K322" s="51">
        <v>12</v>
      </c>
      <c r="L322" s="73">
        <v>3</v>
      </c>
      <c r="M322" s="445" t="s">
        <v>220</v>
      </c>
      <c r="N322" s="445"/>
      <c r="O322" s="445" t="s">
        <v>452</v>
      </c>
      <c r="P322" s="643" t="s">
        <v>447</v>
      </c>
      <c r="Q322" s="217">
        <v>25</v>
      </c>
      <c r="R322" s="193"/>
      <c r="T322" s="195"/>
    </row>
    <row r="323" spans="1:21" s="8" customFormat="1" ht="12" x14ac:dyDescent="0.2">
      <c r="B323" s="193"/>
      <c r="C323" s="442">
        <v>13.1</v>
      </c>
      <c r="D323" s="217">
        <v>13</v>
      </c>
      <c r="E323" s="442">
        <v>4</v>
      </c>
      <c r="F323" s="195" t="s">
        <v>297</v>
      </c>
      <c r="G323" s="193">
        <v>1</v>
      </c>
      <c r="H323" s="8" t="s">
        <v>298</v>
      </c>
      <c r="I323" s="261" t="s">
        <v>299</v>
      </c>
      <c r="J323" s="218">
        <v>25</v>
      </c>
      <c r="K323" s="51">
        <v>13</v>
      </c>
      <c r="L323" s="73">
        <v>4</v>
      </c>
      <c r="M323" s="261" t="s">
        <v>297</v>
      </c>
      <c r="N323" s="257">
        <v>1</v>
      </c>
      <c r="O323" s="261" t="s">
        <v>298</v>
      </c>
      <c r="P323" s="261" t="s">
        <v>299</v>
      </c>
      <c r="Q323" s="264">
        <v>25</v>
      </c>
      <c r="R323" s="193"/>
      <c r="T323" s="195"/>
    </row>
    <row r="324" spans="1:21" s="8" customFormat="1" ht="12" x14ac:dyDescent="0.2">
      <c r="B324" s="193"/>
      <c r="C324" s="442">
        <v>13.2</v>
      </c>
      <c r="D324" s="217">
        <v>13</v>
      </c>
      <c r="E324" s="442">
        <v>4</v>
      </c>
      <c r="F324" s="643" t="s">
        <v>220</v>
      </c>
      <c r="G324" s="672"/>
      <c r="H324" s="445" t="s">
        <v>74</v>
      </c>
      <c r="I324" s="643" t="s">
        <v>456</v>
      </c>
      <c r="J324" s="218">
        <v>25</v>
      </c>
      <c r="K324" s="51">
        <v>13</v>
      </c>
      <c r="L324" s="306">
        <v>4</v>
      </c>
      <c r="M324" s="445" t="s">
        <v>220</v>
      </c>
      <c r="N324" s="674"/>
      <c r="O324" s="445" t="s">
        <v>452</v>
      </c>
      <c r="P324" s="643" t="s">
        <v>456</v>
      </c>
      <c r="Q324" s="264">
        <v>25</v>
      </c>
      <c r="R324" s="193"/>
      <c r="T324" s="195"/>
    </row>
    <row r="325" spans="1:21" s="8" customFormat="1" ht="12" x14ac:dyDescent="0.2">
      <c r="B325" s="193"/>
      <c r="C325" s="442">
        <v>14.2</v>
      </c>
      <c r="D325" s="217">
        <v>14</v>
      </c>
      <c r="E325" s="442">
        <v>4</v>
      </c>
      <c r="F325" s="195" t="s">
        <v>301</v>
      </c>
      <c r="G325" s="193">
        <v>1</v>
      </c>
      <c r="H325" s="8" t="s">
        <v>302</v>
      </c>
      <c r="I325" s="261" t="s">
        <v>303</v>
      </c>
      <c r="J325" s="218">
        <v>25</v>
      </c>
      <c r="K325" s="51">
        <v>14</v>
      </c>
      <c r="L325" s="306">
        <v>4</v>
      </c>
      <c r="M325" s="261" t="s">
        <v>301</v>
      </c>
      <c r="N325" s="257">
        <v>1</v>
      </c>
      <c r="O325" s="261" t="s">
        <v>302</v>
      </c>
      <c r="P325" s="261" t="s">
        <v>303</v>
      </c>
      <c r="Q325" s="217">
        <v>25</v>
      </c>
      <c r="R325" s="193"/>
      <c r="T325" s="195"/>
    </row>
    <row r="326" spans="1:21" s="8" customFormat="1" ht="12" x14ac:dyDescent="0.2">
      <c r="A326" s="445" t="s">
        <v>521</v>
      </c>
      <c r="B326" s="193"/>
      <c r="C326" s="648" t="s">
        <v>95</v>
      </c>
      <c r="D326" s="649" t="s">
        <v>96</v>
      </c>
      <c r="E326" s="650" t="s">
        <v>97</v>
      </c>
      <c r="F326" s="651" t="s">
        <v>98</v>
      </c>
      <c r="G326" s="652" t="s">
        <v>99</v>
      </c>
      <c r="H326" s="653" t="s">
        <v>100</v>
      </c>
      <c r="I326" s="654" t="s">
        <v>101</v>
      </c>
      <c r="J326" s="693" t="s">
        <v>102</v>
      </c>
      <c r="K326" s="694" t="s">
        <v>103</v>
      </c>
      <c r="L326" s="650" t="s">
        <v>104</v>
      </c>
      <c r="M326" s="653" t="s">
        <v>105</v>
      </c>
      <c r="N326" s="652" t="s">
        <v>106</v>
      </c>
      <c r="O326" s="653" t="s">
        <v>107</v>
      </c>
      <c r="P326" s="657" t="s">
        <v>108</v>
      </c>
      <c r="Q326" s="649" t="s">
        <v>109</v>
      </c>
      <c r="R326" s="193"/>
      <c r="T326" s="195"/>
      <c r="U326" s="193"/>
    </row>
    <row r="327" spans="1:21" s="8" customFormat="1" ht="12" x14ac:dyDescent="0.2">
      <c r="B327" s="193"/>
      <c r="C327" s="442">
        <v>3.2</v>
      </c>
      <c r="D327" s="217">
        <v>3</v>
      </c>
      <c r="E327" s="442">
        <v>1</v>
      </c>
      <c r="F327" s="195" t="s">
        <v>305</v>
      </c>
      <c r="G327" s="193">
        <v>1</v>
      </c>
      <c r="H327" s="8" t="s">
        <v>306</v>
      </c>
      <c r="I327" s="261" t="s">
        <v>307</v>
      </c>
      <c r="J327" s="218">
        <v>25</v>
      </c>
      <c r="K327" s="51">
        <v>3</v>
      </c>
      <c r="L327" s="306">
        <v>1</v>
      </c>
      <c r="M327" s="261" t="s">
        <v>305</v>
      </c>
      <c r="N327" s="257">
        <v>1</v>
      </c>
      <c r="O327" s="261" t="s">
        <v>306</v>
      </c>
      <c r="P327" s="261" t="s">
        <v>307</v>
      </c>
      <c r="Q327" s="264">
        <v>25</v>
      </c>
      <c r="R327" s="193"/>
      <c r="T327" s="195"/>
      <c r="U327" s="193"/>
    </row>
    <row r="328" spans="1:21" s="8" customFormat="1" ht="12" x14ac:dyDescent="0.2">
      <c r="B328" s="193"/>
      <c r="C328" s="442">
        <v>4.0999999999999996</v>
      </c>
      <c r="D328" s="217">
        <v>4</v>
      </c>
      <c r="E328" s="442">
        <v>1</v>
      </c>
      <c r="F328" s="195" t="s">
        <v>308</v>
      </c>
      <c r="G328" s="193">
        <v>1</v>
      </c>
      <c r="H328" s="8" t="s">
        <v>309</v>
      </c>
      <c r="I328" s="261" t="s">
        <v>310</v>
      </c>
      <c r="J328" s="218">
        <v>25</v>
      </c>
      <c r="K328" s="51">
        <v>4</v>
      </c>
      <c r="L328" s="306">
        <v>1</v>
      </c>
      <c r="M328" s="261" t="s">
        <v>498</v>
      </c>
      <c r="N328" s="257">
        <v>2</v>
      </c>
      <c r="O328" s="261" t="s">
        <v>499</v>
      </c>
      <c r="P328" s="261" t="s">
        <v>311</v>
      </c>
      <c r="Q328" s="264">
        <v>25</v>
      </c>
      <c r="R328" s="193"/>
      <c r="T328" s="195"/>
      <c r="U328" s="193"/>
    </row>
    <row r="329" spans="1:21" s="8" customFormat="1" ht="12" x14ac:dyDescent="0.2">
      <c r="B329" s="193"/>
      <c r="C329" s="442">
        <v>4.2</v>
      </c>
      <c r="D329" s="217">
        <v>4</v>
      </c>
      <c r="E329" s="442">
        <v>1</v>
      </c>
      <c r="F329" s="195" t="s">
        <v>312</v>
      </c>
      <c r="G329" s="193">
        <v>1</v>
      </c>
      <c r="H329" s="8" t="s">
        <v>313</v>
      </c>
      <c r="I329" s="261" t="s">
        <v>314</v>
      </c>
      <c r="J329" s="218">
        <v>25</v>
      </c>
      <c r="K329" s="51">
        <v>4</v>
      </c>
      <c r="L329" s="306">
        <v>1</v>
      </c>
      <c r="M329" s="261" t="s">
        <v>312</v>
      </c>
      <c r="N329" s="257">
        <v>1</v>
      </c>
      <c r="O329" s="261" t="s">
        <v>313</v>
      </c>
      <c r="P329" s="261" t="s">
        <v>314</v>
      </c>
      <c r="Q329" s="264">
        <v>25</v>
      </c>
      <c r="R329" s="193"/>
      <c r="T329" s="195"/>
      <c r="U329" s="193"/>
    </row>
    <row r="330" spans="1:21" s="8" customFormat="1" ht="12" x14ac:dyDescent="0.2">
      <c r="B330" s="193"/>
      <c r="C330" s="442">
        <v>5.2</v>
      </c>
      <c r="D330" s="217">
        <v>5</v>
      </c>
      <c r="E330" s="442">
        <v>2</v>
      </c>
      <c r="F330" s="195" t="s">
        <v>315</v>
      </c>
      <c r="G330" s="193">
        <v>1</v>
      </c>
      <c r="H330" s="8" t="s">
        <v>316</v>
      </c>
      <c r="I330" s="261" t="s">
        <v>317</v>
      </c>
      <c r="J330" s="218">
        <v>25</v>
      </c>
      <c r="K330" s="51">
        <v>5</v>
      </c>
      <c r="L330" s="306">
        <v>2</v>
      </c>
      <c r="M330" s="261" t="s">
        <v>318</v>
      </c>
      <c r="N330" s="257">
        <v>1</v>
      </c>
      <c r="O330" s="261" t="s">
        <v>318</v>
      </c>
      <c r="P330" s="261" t="s">
        <v>317</v>
      </c>
      <c r="Q330" s="264">
        <v>25</v>
      </c>
      <c r="R330" s="193"/>
      <c r="T330" s="195"/>
      <c r="U330" s="193"/>
    </row>
    <row r="331" spans="1:21" s="8" customFormat="1" ht="12" x14ac:dyDescent="0.2">
      <c r="B331" s="193"/>
      <c r="C331" s="442">
        <v>6.2</v>
      </c>
      <c r="D331" s="217">
        <v>6</v>
      </c>
      <c r="E331" s="442">
        <v>2</v>
      </c>
      <c r="F331" s="195" t="s">
        <v>320</v>
      </c>
      <c r="G331" s="193">
        <v>1</v>
      </c>
      <c r="H331" s="8" t="s">
        <v>321</v>
      </c>
      <c r="I331" s="261" t="s">
        <v>322</v>
      </c>
      <c r="J331" s="218">
        <v>25</v>
      </c>
      <c r="K331" s="51">
        <v>6</v>
      </c>
      <c r="L331" s="306">
        <v>2</v>
      </c>
      <c r="M331" s="261" t="s">
        <v>320</v>
      </c>
      <c r="N331" s="257">
        <v>1</v>
      </c>
      <c r="O331" s="261" t="s">
        <v>321</v>
      </c>
      <c r="P331" s="261" t="s">
        <v>322</v>
      </c>
      <c r="Q331" s="264">
        <v>25</v>
      </c>
      <c r="R331" s="193"/>
      <c r="T331" s="195"/>
      <c r="U331" s="193"/>
    </row>
    <row r="332" spans="1:21" s="8" customFormat="1" ht="12" x14ac:dyDescent="0.2">
      <c r="B332" s="193"/>
      <c r="C332" s="442">
        <v>7.1</v>
      </c>
      <c r="D332" s="215">
        <v>7</v>
      </c>
      <c r="E332" s="559">
        <v>2</v>
      </c>
      <c r="F332" s="671" t="s">
        <v>220</v>
      </c>
      <c r="G332" s="672"/>
      <c r="H332" s="673" t="s">
        <v>78</v>
      </c>
      <c r="I332" s="671" t="s">
        <v>442</v>
      </c>
      <c r="J332" s="218">
        <v>25</v>
      </c>
      <c r="K332" s="336">
        <v>9</v>
      </c>
      <c r="L332" s="559">
        <v>3</v>
      </c>
      <c r="M332" s="671" t="s">
        <v>220</v>
      </c>
      <c r="N332" s="674"/>
      <c r="O332" s="678" t="s">
        <v>461</v>
      </c>
      <c r="P332" s="671" t="s">
        <v>462</v>
      </c>
      <c r="Q332" s="264">
        <v>25</v>
      </c>
      <c r="R332" s="193"/>
      <c r="T332" s="195"/>
      <c r="U332" s="193"/>
    </row>
    <row r="333" spans="1:21" s="8" customFormat="1" ht="12" x14ac:dyDescent="0.2">
      <c r="B333" s="193"/>
      <c r="C333" s="442">
        <v>8.1</v>
      </c>
      <c r="D333" s="215">
        <v>8</v>
      </c>
      <c r="E333" s="559">
        <v>2</v>
      </c>
      <c r="F333" s="195" t="s">
        <v>323</v>
      </c>
      <c r="G333" s="193">
        <v>1</v>
      </c>
      <c r="H333" s="8" t="s">
        <v>324</v>
      </c>
      <c r="I333" s="261" t="s">
        <v>325</v>
      </c>
      <c r="J333" s="218">
        <v>25</v>
      </c>
      <c r="K333" s="336">
        <v>10</v>
      </c>
      <c r="L333" s="559">
        <v>3</v>
      </c>
      <c r="M333" s="675" t="s">
        <v>326</v>
      </c>
      <c r="N333" s="677"/>
      <c r="O333" s="675"/>
      <c r="P333" s="675" t="s">
        <v>328</v>
      </c>
      <c r="Q333" s="216">
        <v>25</v>
      </c>
      <c r="R333" s="193"/>
      <c r="T333" s="195"/>
      <c r="U333" s="193"/>
    </row>
    <row r="334" spans="1:21" s="8" customFormat="1" ht="12" x14ac:dyDescent="0.2">
      <c r="B334" s="193"/>
      <c r="C334" s="442">
        <v>8.1999999999999993</v>
      </c>
      <c r="D334" s="217">
        <v>8</v>
      </c>
      <c r="E334" s="442">
        <v>2</v>
      </c>
      <c r="F334" s="643" t="s">
        <v>220</v>
      </c>
      <c r="G334" s="672"/>
      <c r="H334" s="445" t="s">
        <v>78</v>
      </c>
      <c r="I334" s="643" t="s">
        <v>445</v>
      </c>
      <c r="J334" s="218">
        <v>25</v>
      </c>
      <c r="K334" s="51">
        <v>8</v>
      </c>
      <c r="L334" s="306">
        <v>2</v>
      </c>
      <c r="M334" s="445" t="s">
        <v>220</v>
      </c>
      <c r="N334" s="445"/>
      <c r="O334" s="676" t="s">
        <v>461</v>
      </c>
      <c r="P334" s="643" t="s">
        <v>445</v>
      </c>
      <c r="Q334" s="217">
        <v>25</v>
      </c>
      <c r="R334" s="193"/>
      <c r="T334" s="195"/>
      <c r="U334" s="193"/>
    </row>
    <row r="335" spans="1:21" s="8" customFormat="1" ht="12" x14ac:dyDescent="0.2">
      <c r="B335" s="193"/>
      <c r="C335" s="442">
        <v>9.1</v>
      </c>
      <c r="D335" s="215">
        <v>9</v>
      </c>
      <c r="E335" s="559">
        <v>3</v>
      </c>
      <c r="F335" s="195" t="s">
        <v>329</v>
      </c>
      <c r="G335" s="193">
        <v>1</v>
      </c>
      <c r="H335" s="8" t="s">
        <v>330</v>
      </c>
      <c r="I335" s="261" t="s">
        <v>331</v>
      </c>
      <c r="J335" s="218">
        <v>25</v>
      </c>
      <c r="K335" s="336">
        <v>7</v>
      </c>
      <c r="L335" s="559">
        <v>2</v>
      </c>
      <c r="M335" s="675" t="s">
        <v>332</v>
      </c>
      <c r="N335" s="677" t="s">
        <v>329</v>
      </c>
      <c r="O335" s="675" t="s">
        <v>350</v>
      </c>
      <c r="P335" s="675" t="s">
        <v>334</v>
      </c>
      <c r="Q335" s="102">
        <v>25</v>
      </c>
      <c r="R335" s="193"/>
      <c r="T335" s="195"/>
      <c r="U335" s="193"/>
    </row>
    <row r="336" spans="1:21" s="8" customFormat="1" ht="12" x14ac:dyDescent="0.2">
      <c r="B336" s="193"/>
      <c r="C336" s="442">
        <v>10.1</v>
      </c>
      <c r="D336" s="215">
        <v>10</v>
      </c>
      <c r="E336" s="559">
        <v>3</v>
      </c>
      <c r="F336" s="195" t="s">
        <v>335</v>
      </c>
      <c r="G336" s="193">
        <v>2</v>
      </c>
      <c r="H336" s="8" t="s">
        <v>336</v>
      </c>
      <c r="I336" s="261" t="s">
        <v>337</v>
      </c>
      <c r="J336" s="218">
        <v>25</v>
      </c>
      <c r="K336" s="336">
        <v>8</v>
      </c>
      <c r="L336" s="559">
        <v>2</v>
      </c>
      <c r="M336" s="261" t="s">
        <v>335</v>
      </c>
      <c r="N336" s="257">
        <v>2</v>
      </c>
      <c r="O336" s="261" t="s">
        <v>336</v>
      </c>
      <c r="P336" s="261" t="s">
        <v>337</v>
      </c>
      <c r="Q336" s="264">
        <v>25</v>
      </c>
      <c r="R336" s="193"/>
      <c r="T336" s="195"/>
      <c r="U336" s="193"/>
    </row>
    <row r="337" spans="2:21" s="8" customFormat="1" ht="12" x14ac:dyDescent="0.2">
      <c r="B337" s="193"/>
      <c r="C337" s="442">
        <v>12.1</v>
      </c>
      <c r="D337" s="217">
        <v>12</v>
      </c>
      <c r="E337" s="442">
        <v>3</v>
      </c>
      <c r="F337" s="195" t="s">
        <v>338</v>
      </c>
      <c r="G337" s="193">
        <v>3</v>
      </c>
      <c r="H337" s="8" t="s">
        <v>339</v>
      </c>
      <c r="I337" s="261" t="s">
        <v>340</v>
      </c>
      <c r="J337" s="218">
        <v>25</v>
      </c>
      <c r="K337" s="51">
        <v>10</v>
      </c>
      <c r="L337" s="306">
        <v>3</v>
      </c>
      <c r="M337" s="261" t="s">
        <v>338</v>
      </c>
      <c r="N337" s="257">
        <v>3</v>
      </c>
      <c r="O337" s="261" t="s">
        <v>339</v>
      </c>
      <c r="P337" s="261" t="s">
        <v>340</v>
      </c>
      <c r="Q337" s="264">
        <v>25</v>
      </c>
      <c r="R337" s="193"/>
      <c r="T337" s="195"/>
      <c r="U337" s="193"/>
    </row>
    <row r="338" spans="2:21" s="8" customFormat="1" ht="12" x14ac:dyDescent="0.2">
      <c r="B338" s="193"/>
      <c r="C338" s="442">
        <v>12.2</v>
      </c>
      <c r="D338" s="215">
        <v>12</v>
      </c>
      <c r="E338" s="559">
        <v>3</v>
      </c>
      <c r="F338" s="671" t="s">
        <v>220</v>
      </c>
      <c r="G338" s="672"/>
      <c r="H338" s="673" t="s">
        <v>78</v>
      </c>
      <c r="I338" s="643" t="s">
        <v>467</v>
      </c>
      <c r="J338" s="218">
        <v>25</v>
      </c>
      <c r="K338" s="632" t="s">
        <v>457</v>
      </c>
      <c r="L338" s="633" t="s">
        <v>458</v>
      </c>
      <c r="M338" s="671" t="s">
        <v>220</v>
      </c>
      <c r="N338" s="445"/>
      <c r="O338" s="678" t="s">
        <v>461</v>
      </c>
      <c r="P338" s="643" t="s">
        <v>468</v>
      </c>
      <c r="Q338" s="215">
        <v>25</v>
      </c>
      <c r="R338" s="193"/>
      <c r="T338" s="195"/>
      <c r="U338" s="193"/>
    </row>
    <row r="339" spans="2:21" s="8" customFormat="1" ht="12" x14ac:dyDescent="0.2">
      <c r="B339" s="193"/>
      <c r="C339" s="442">
        <v>13.1</v>
      </c>
      <c r="D339" s="217">
        <v>13</v>
      </c>
      <c r="E339" s="442">
        <v>4</v>
      </c>
      <c r="F339" s="195" t="s">
        <v>341</v>
      </c>
      <c r="G339" s="193">
        <v>3</v>
      </c>
      <c r="H339" s="8" t="s">
        <v>342</v>
      </c>
      <c r="I339" s="261" t="s">
        <v>343</v>
      </c>
      <c r="J339" s="218">
        <v>25</v>
      </c>
      <c r="K339" s="51">
        <v>13</v>
      </c>
      <c r="L339" s="73">
        <v>4</v>
      </c>
      <c r="M339" s="675" t="s">
        <v>344</v>
      </c>
      <c r="N339" s="677" t="s">
        <v>341</v>
      </c>
      <c r="O339" s="675" t="s">
        <v>356</v>
      </c>
      <c r="P339" s="675" t="s">
        <v>346</v>
      </c>
      <c r="Q339" s="102">
        <v>25</v>
      </c>
      <c r="R339" s="193"/>
      <c r="T339" s="195"/>
      <c r="U339" s="193"/>
    </row>
    <row r="340" spans="2:21" s="8" customFormat="1" ht="12" x14ac:dyDescent="0.2">
      <c r="B340" s="193"/>
      <c r="C340" s="442">
        <v>13.2</v>
      </c>
      <c r="D340" s="217">
        <v>13</v>
      </c>
      <c r="E340" s="442">
        <v>4</v>
      </c>
      <c r="F340" s="643" t="s">
        <v>220</v>
      </c>
      <c r="G340" s="672"/>
      <c r="H340" s="445" t="s">
        <v>78</v>
      </c>
      <c r="I340" s="643" t="s">
        <v>456</v>
      </c>
      <c r="J340" s="218">
        <v>25</v>
      </c>
      <c r="K340" s="51">
        <v>13</v>
      </c>
      <c r="L340" s="306">
        <v>4</v>
      </c>
      <c r="M340" s="643" t="s">
        <v>220</v>
      </c>
      <c r="N340" s="672"/>
      <c r="O340" s="676" t="s">
        <v>461</v>
      </c>
      <c r="P340" s="643" t="s">
        <v>456</v>
      </c>
      <c r="Q340" s="264">
        <v>25</v>
      </c>
      <c r="R340" s="193"/>
      <c r="T340" s="195"/>
      <c r="U340" s="193"/>
    </row>
    <row r="341" spans="2:21" s="8" customFormat="1" ht="12" x14ac:dyDescent="0.2">
      <c r="B341" s="193"/>
      <c r="C341" s="442">
        <v>14.2</v>
      </c>
      <c r="D341" s="215">
        <v>14</v>
      </c>
      <c r="E341" s="559">
        <v>4</v>
      </c>
      <c r="F341" s="195" t="s">
        <v>347</v>
      </c>
      <c r="G341" s="193">
        <v>1</v>
      </c>
      <c r="H341" s="8" t="s">
        <v>348</v>
      </c>
      <c r="I341" s="261" t="s">
        <v>349</v>
      </c>
      <c r="J341" s="218">
        <v>25</v>
      </c>
      <c r="K341" s="632" t="s">
        <v>453</v>
      </c>
      <c r="L341" s="634" t="s">
        <v>454</v>
      </c>
      <c r="M341" s="261" t="s">
        <v>347</v>
      </c>
      <c r="N341" s="257">
        <v>1</v>
      </c>
      <c r="O341" s="261" t="s">
        <v>348</v>
      </c>
      <c r="P341" s="261" t="s">
        <v>349</v>
      </c>
      <c r="Q341" s="264">
        <v>25</v>
      </c>
      <c r="R341" s="193"/>
      <c r="T341" s="195"/>
      <c r="U341" s="193"/>
    </row>
    <row r="342" spans="2:21" s="8" customFormat="1" ht="12" x14ac:dyDescent="0.2">
      <c r="B342" s="193"/>
      <c r="C342" s="444">
        <v>16</v>
      </c>
      <c r="D342" s="626"/>
      <c r="E342" s="444"/>
      <c r="F342" s="627"/>
      <c r="G342" s="413"/>
      <c r="H342" s="242"/>
      <c r="I342" s="627"/>
      <c r="J342" s="625"/>
      <c r="K342" s="644">
        <v>7</v>
      </c>
      <c r="L342" s="645">
        <v>2</v>
      </c>
      <c r="M342" s="646" t="s">
        <v>332</v>
      </c>
      <c r="N342" s="631" t="s">
        <v>244</v>
      </c>
      <c r="O342" s="630"/>
      <c r="P342" s="646" t="s">
        <v>334</v>
      </c>
      <c r="Q342" s="660">
        <v>25</v>
      </c>
      <c r="R342" s="193"/>
      <c r="T342" s="195"/>
      <c r="U342" s="193"/>
    </row>
    <row r="343" spans="2:21" s="8" customFormat="1" ht="12" x14ac:dyDescent="0.2">
      <c r="B343" s="193"/>
      <c r="C343" s="442"/>
      <c r="D343" s="217"/>
      <c r="E343" s="442"/>
      <c r="F343" s="195"/>
      <c r="G343" s="193"/>
      <c r="I343" s="195"/>
      <c r="J343" s="218"/>
      <c r="K343" s="217"/>
      <c r="L343" s="442"/>
      <c r="M343" s="261" t="s">
        <v>329</v>
      </c>
      <c r="N343" s="257">
        <v>1</v>
      </c>
      <c r="O343" s="261" t="s">
        <v>330</v>
      </c>
      <c r="P343" s="261" t="s">
        <v>331</v>
      </c>
      <c r="Q343" s="264">
        <v>25</v>
      </c>
      <c r="R343" s="193"/>
      <c r="T343" s="195"/>
      <c r="U343" s="193"/>
    </row>
    <row r="344" spans="2:21" s="8" customFormat="1" ht="12" x14ac:dyDescent="0.2">
      <c r="B344" s="193"/>
      <c r="C344" s="442"/>
      <c r="D344" s="217"/>
      <c r="E344" s="442"/>
      <c r="F344" s="195"/>
      <c r="G344" s="193"/>
      <c r="I344" s="195"/>
      <c r="J344" s="218"/>
      <c r="K344" s="217"/>
      <c r="L344" s="442"/>
      <c r="M344" s="71" t="s">
        <v>350</v>
      </c>
      <c r="N344" s="26">
        <v>1</v>
      </c>
      <c r="O344" s="71" t="s">
        <v>351</v>
      </c>
      <c r="P344" s="71" t="s">
        <v>352</v>
      </c>
      <c r="Q344" s="102">
        <v>25</v>
      </c>
      <c r="R344" s="193"/>
      <c r="T344" s="195"/>
      <c r="U344" s="193"/>
    </row>
    <row r="345" spans="2:21" s="8" customFormat="1" ht="12" x14ac:dyDescent="0.2">
      <c r="B345" s="193"/>
      <c r="C345" s="444">
        <v>17</v>
      </c>
      <c r="D345" s="626"/>
      <c r="E345" s="444"/>
      <c r="F345" s="627"/>
      <c r="G345" s="413"/>
      <c r="H345" s="242"/>
      <c r="I345" s="627"/>
      <c r="J345" s="625"/>
      <c r="K345" s="644">
        <v>10</v>
      </c>
      <c r="L345" s="645">
        <v>3</v>
      </c>
      <c r="M345" s="646" t="s">
        <v>326</v>
      </c>
      <c r="N345" s="631" t="s">
        <v>244</v>
      </c>
      <c r="O345" s="630"/>
      <c r="P345" s="646" t="s">
        <v>328</v>
      </c>
      <c r="Q345" s="660">
        <v>25</v>
      </c>
      <c r="R345" s="193"/>
      <c r="T345" s="195"/>
      <c r="U345" s="193"/>
    </row>
    <row r="346" spans="2:21" s="8" customFormat="1" ht="12" x14ac:dyDescent="0.2">
      <c r="B346" s="193"/>
      <c r="C346" s="442"/>
      <c r="D346" s="217"/>
      <c r="E346" s="442"/>
      <c r="F346" s="195"/>
      <c r="G346" s="193"/>
      <c r="I346" s="195"/>
      <c r="J346" s="218"/>
      <c r="K346" s="217"/>
      <c r="L346" s="442"/>
      <c r="M346" s="261" t="s">
        <v>323</v>
      </c>
      <c r="N346" s="257">
        <v>1</v>
      </c>
      <c r="O346" s="261" t="s">
        <v>324</v>
      </c>
      <c r="P346" s="261" t="s">
        <v>325</v>
      </c>
      <c r="Q346" s="264">
        <v>25</v>
      </c>
      <c r="R346" s="193"/>
      <c r="T346" s="195"/>
      <c r="U346" s="193"/>
    </row>
    <row r="347" spans="2:21" s="8" customFormat="1" ht="12" x14ac:dyDescent="0.2">
      <c r="B347" s="193"/>
      <c r="C347" s="442"/>
      <c r="D347" s="217"/>
      <c r="E347" s="442"/>
      <c r="F347" s="195"/>
      <c r="G347" s="193"/>
      <c r="I347" s="195"/>
      <c r="J347" s="218"/>
      <c r="K347" s="217"/>
      <c r="L347" s="442"/>
      <c r="M347" s="71" t="s">
        <v>353</v>
      </c>
      <c r="N347" s="26">
        <v>1</v>
      </c>
      <c r="O347" s="71" t="s">
        <v>354</v>
      </c>
      <c r="P347" s="71" t="s">
        <v>355</v>
      </c>
      <c r="Q347" s="102">
        <v>25</v>
      </c>
      <c r="R347" s="193"/>
      <c r="T347" s="195"/>
      <c r="U347" s="193"/>
    </row>
    <row r="348" spans="2:21" s="8" customFormat="1" ht="12" x14ac:dyDescent="0.2">
      <c r="B348" s="193"/>
      <c r="C348" s="444">
        <v>18</v>
      </c>
      <c r="D348" s="626"/>
      <c r="E348" s="444"/>
      <c r="F348" s="627"/>
      <c r="G348" s="413"/>
      <c r="H348" s="242"/>
      <c r="I348" s="627"/>
      <c r="J348" s="625"/>
      <c r="K348" s="626">
        <v>13</v>
      </c>
      <c r="L348" s="444">
        <v>4</v>
      </c>
      <c r="M348" s="646" t="s">
        <v>344</v>
      </c>
      <c r="N348" s="631" t="s">
        <v>244</v>
      </c>
      <c r="O348" s="630"/>
      <c r="P348" s="646" t="s">
        <v>346</v>
      </c>
      <c r="Q348" s="660">
        <v>25</v>
      </c>
      <c r="R348" s="193"/>
      <c r="T348" s="195"/>
      <c r="U348" s="193"/>
    </row>
    <row r="349" spans="2:21" s="8" customFormat="1" ht="12" x14ac:dyDescent="0.2">
      <c r="B349" s="193"/>
      <c r="C349" s="442"/>
      <c r="D349" s="217"/>
      <c r="E349" s="442"/>
      <c r="F349" s="195"/>
      <c r="G349" s="193"/>
      <c r="I349" s="195"/>
      <c r="J349" s="563"/>
      <c r="K349" s="217"/>
      <c r="L349" s="442"/>
      <c r="M349" s="261" t="s">
        <v>341</v>
      </c>
      <c r="N349" s="257">
        <v>3</v>
      </c>
      <c r="O349" s="261" t="s">
        <v>342</v>
      </c>
      <c r="P349" s="261" t="s">
        <v>343</v>
      </c>
      <c r="Q349" s="264">
        <v>25</v>
      </c>
      <c r="R349" s="193"/>
      <c r="T349" s="195"/>
      <c r="U349" s="193"/>
    </row>
    <row r="350" spans="2:21" s="8" customFormat="1" ht="12" x14ac:dyDescent="0.2">
      <c r="B350" s="193"/>
      <c r="C350" s="442"/>
      <c r="D350" s="217"/>
      <c r="E350" s="442"/>
      <c r="F350" s="195"/>
      <c r="G350" s="193"/>
      <c r="I350" s="195"/>
      <c r="J350" s="563"/>
      <c r="K350" s="217"/>
      <c r="L350" s="442"/>
      <c r="M350" s="71" t="s">
        <v>356</v>
      </c>
      <c r="N350" s="26">
        <v>2</v>
      </c>
      <c r="O350" s="71" t="s">
        <v>357</v>
      </c>
      <c r="P350" s="71" t="s">
        <v>358</v>
      </c>
      <c r="Q350" s="102">
        <v>25</v>
      </c>
      <c r="R350" s="193"/>
      <c r="T350" s="195"/>
      <c r="U350" s="193"/>
    </row>
    <row r="351" spans="2:21" s="8" customFormat="1" ht="12" x14ac:dyDescent="0.2">
      <c r="B351" s="193"/>
      <c r="D351" s="193"/>
      <c r="E351" s="193"/>
      <c r="F351" s="195"/>
      <c r="I351" s="195"/>
      <c r="R351" s="193"/>
      <c r="T351" s="195"/>
      <c r="U351" s="193"/>
    </row>
    <row r="353" spans="2:20" s="8" customFormat="1" ht="12" x14ac:dyDescent="0.2">
      <c r="B353" s="193"/>
      <c r="C353" s="207"/>
      <c r="D353" s="193"/>
      <c r="E353" s="193"/>
      <c r="F353" s="195"/>
      <c r="I353" s="195"/>
      <c r="M353" s="261"/>
      <c r="N353" s="257"/>
      <c r="O353" s="261"/>
      <c r="P353" s="261"/>
      <c r="Q353" s="261"/>
      <c r="R353" s="193"/>
      <c r="T353" s="195"/>
    </row>
    <row r="354" spans="2:20" s="8" customFormat="1" ht="12" x14ac:dyDescent="0.2">
      <c r="B354" s="193"/>
      <c r="C354" s="207"/>
      <c r="D354" s="193"/>
      <c r="E354" s="193"/>
      <c r="F354" s="195"/>
      <c r="I354" s="195"/>
      <c r="R354" s="193"/>
      <c r="T354" s="195"/>
    </row>
  </sheetData>
  <sortState xmlns:xlrd2="http://schemas.microsoft.com/office/spreadsheetml/2017/richdata2" ref="C15:T28">
    <sortCondition ref="D15:D28"/>
  </sortState>
  <pageMargins left="0.7" right="0.7" top="0.75" bottom="0.75" header="0.3" footer="0.3"/>
  <pageSetup paperSize="9" orientation="portrait" r:id="rId1"/>
  <tableParts count="17">
    <tablePart r:id="rId2"/>
    <tablePart r:id="rId3"/>
    <tablePart r:id="rId4"/>
    <tablePart r:id="rId5"/>
    <tablePart r:id="rId6"/>
    <tablePart r:id="rId7"/>
    <tablePart r:id="rId8"/>
    <tablePart r:id="rId9"/>
    <tablePart r:id="rId10"/>
    <tablePart r:id="rId11"/>
    <tablePart r:id="rId12"/>
    <tablePart r:id="rId13"/>
    <tablePart r:id="rId14"/>
    <tablePart r:id="rId15"/>
    <tablePart r:id="rId16"/>
    <tablePart r:id="rId17"/>
    <tablePart r:id="rId18"/>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06993C-0FDF-4CD2-8299-C471D7E24BBD}">
  <dimension ref="B1:BB142"/>
  <sheetViews>
    <sheetView zoomScaleNormal="100" workbookViewId="0">
      <pane ySplit="4" topLeftCell="A20" activePane="bottomLeft" state="frozen"/>
      <selection pane="bottomLeft" activeCell="X43" sqref="X43"/>
    </sheetView>
  </sheetViews>
  <sheetFormatPr defaultRowHeight="15" x14ac:dyDescent="0.25"/>
  <cols>
    <col min="1" max="1" width="5.7109375" customWidth="1"/>
    <col min="2" max="2" width="10.7109375" customWidth="1"/>
    <col min="3" max="3" width="6" customWidth="1"/>
    <col min="4" max="4" width="9.7109375" customWidth="1"/>
    <col min="5" max="5" width="55.7109375" customWidth="1"/>
    <col min="6" max="6" width="9" customWidth="1"/>
    <col min="7" max="7" width="20.7109375" customWidth="1"/>
    <col min="8" max="8" width="26.7109375" customWidth="1"/>
    <col min="9" max="9" width="33.140625" customWidth="1"/>
    <col min="10" max="10" width="10.7109375" customWidth="1"/>
    <col min="11" max="11" width="15.7109375" customWidth="1"/>
    <col min="12" max="23" width="6.7109375" customWidth="1"/>
    <col min="24" max="24" width="30.7109375" customWidth="1"/>
    <col min="25" max="25" width="19.7109375" customWidth="1"/>
    <col min="26" max="26" width="30.7109375" customWidth="1"/>
    <col min="27" max="37" width="10.7109375" customWidth="1"/>
    <col min="38" max="38" width="7.7109375" customWidth="1"/>
    <col min="39" max="41" width="6.7109375" customWidth="1"/>
    <col min="42" max="42" width="11.85546875" bestFit="1" customWidth="1"/>
    <col min="43" max="50" width="10.7109375" customWidth="1"/>
    <col min="51" max="51" width="5.140625" bestFit="1" customWidth="1"/>
    <col min="52" max="52" width="10.7109375" customWidth="1"/>
  </cols>
  <sheetData>
    <row r="1" spans="2:54" s="179" customFormat="1" ht="18.75" x14ac:dyDescent="0.3">
      <c r="B1" s="179" t="s">
        <v>522</v>
      </c>
      <c r="AM1" s="180"/>
      <c r="AN1" s="180"/>
    </row>
    <row r="2" spans="2:54" ht="15.75" x14ac:dyDescent="0.25">
      <c r="B2" s="64">
        <v>1</v>
      </c>
      <c r="C2" s="64">
        <v>2</v>
      </c>
      <c r="D2" s="64">
        <v>3</v>
      </c>
      <c r="E2" s="64">
        <v>4</v>
      </c>
      <c r="F2" s="64">
        <v>5</v>
      </c>
      <c r="G2" s="64">
        <v>6</v>
      </c>
      <c r="H2" s="64">
        <v>7</v>
      </c>
      <c r="I2" s="64">
        <v>8</v>
      </c>
      <c r="J2" s="64">
        <v>9</v>
      </c>
      <c r="K2" s="64">
        <v>10</v>
      </c>
      <c r="L2" s="64">
        <v>11</v>
      </c>
      <c r="M2" s="64">
        <v>12</v>
      </c>
      <c r="N2" s="64">
        <v>13</v>
      </c>
      <c r="O2" s="64">
        <v>14</v>
      </c>
      <c r="P2" s="64">
        <v>15</v>
      </c>
      <c r="Q2" s="64">
        <v>16</v>
      </c>
      <c r="R2" s="64">
        <v>17</v>
      </c>
      <c r="S2" s="64">
        <v>18</v>
      </c>
      <c r="T2" s="64">
        <v>19</v>
      </c>
      <c r="U2" s="64">
        <v>20</v>
      </c>
      <c r="V2" s="64">
        <v>21</v>
      </c>
      <c r="W2" s="64">
        <v>22</v>
      </c>
      <c r="X2" s="64">
        <v>23</v>
      </c>
      <c r="Y2" s="64">
        <v>24</v>
      </c>
      <c r="Z2" s="64">
        <v>25</v>
      </c>
      <c r="AA2" s="64">
        <v>26</v>
      </c>
      <c r="AB2" s="64"/>
      <c r="AC2" s="64"/>
      <c r="AD2" s="64"/>
      <c r="AE2" s="64"/>
      <c r="AF2" s="64"/>
      <c r="AG2" s="64"/>
      <c r="AH2" s="64"/>
      <c r="AI2" s="64"/>
      <c r="AJ2" s="64"/>
      <c r="AK2" s="64"/>
      <c r="AM2" s="63"/>
      <c r="AN2" s="63"/>
      <c r="AO2" s="63"/>
      <c r="AP2" s="64"/>
      <c r="AQ2" s="352" t="s">
        <v>523</v>
      </c>
      <c r="AR2" s="353"/>
      <c r="AS2" s="353"/>
      <c r="AT2" s="353"/>
      <c r="AU2" s="353"/>
      <c r="AV2" s="353"/>
      <c r="AW2" s="353"/>
      <c r="AX2" s="353"/>
      <c r="AY2" s="353"/>
      <c r="AZ2" s="353"/>
      <c r="BA2" s="354"/>
    </row>
    <row r="3" spans="2:54" ht="15" customHeight="1" x14ac:dyDescent="0.25">
      <c r="B3" s="94"/>
      <c r="C3" s="39"/>
      <c r="D3" s="12"/>
      <c r="E3" s="95"/>
      <c r="F3" s="39"/>
      <c r="G3" s="95"/>
      <c r="H3" s="95"/>
      <c r="I3" s="39"/>
      <c r="J3" s="12"/>
      <c r="K3" s="105"/>
      <c r="L3" s="97">
        <v>2024</v>
      </c>
      <c r="M3" s="99"/>
      <c r="N3" s="99"/>
      <c r="O3" s="98"/>
      <c r="P3" s="97">
        <v>2025</v>
      </c>
      <c r="Q3" s="99"/>
      <c r="R3" s="99"/>
      <c r="S3" s="98"/>
      <c r="T3" s="97">
        <v>2026</v>
      </c>
      <c r="U3" s="99"/>
      <c r="V3" s="99"/>
      <c r="W3" s="98"/>
      <c r="X3" s="104"/>
      <c r="Y3" s="105"/>
      <c r="Z3" s="105"/>
      <c r="AL3" s="113"/>
      <c r="AM3" s="41"/>
      <c r="AN3" s="41"/>
      <c r="AO3" s="41"/>
      <c r="AP3" s="12"/>
      <c r="AQ3" s="223">
        <v>2024</v>
      </c>
      <c r="AR3" s="198">
        <v>2025</v>
      </c>
      <c r="AS3" s="198">
        <v>2024</v>
      </c>
      <c r="AT3" s="198">
        <v>2025</v>
      </c>
      <c r="AU3" s="198">
        <v>2024</v>
      </c>
      <c r="AV3" s="198">
        <v>2025</v>
      </c>
      <c r="AW3" s="198">
        <v>2024</v>
      </c>
      <c r="AX3" s="198">
        <v>2025</v>
      </c>
      <c r="AZ3" s="198">
        <v>2025</v>
      </c>
      <c r="BA3" s="355">
        <v>2025</v>
      </c>
    </row>
    <row r="4" spans="2:54" ht="30" x14ac:dyDescent="0.25">
      <c r="B4" s="96" t="s">
        <v>524</v>
      </c>
      <c r="C4" s="52" t="s">
        <v>525</v>
      </c>
      <c r="D4" s="128" t="s">
        <v>526</v>
      </c>
      <c r="E4" s="129" t="s">
        <v>101</v>
      </c>
      <c r="F4" s="256" t="s">
        <v>527</v>
      </c>
      <c r="G4" s="280" t="s">
        <v>528</v>
      </c>
      <c r="H4" s="403" t="s">
        <v>529</v>
      </c>
      <c r="I4" s="404" t="s">
        <v>530</v>
      </c>
      <c r="J4" s="62" t="s">
        <v>531</v>
      </c>
      <c r="K4" s="165" t="s">
        <v>112</v>
      </c>
      <c r="L4" s="61" t="s">
        <v>532</v>
      </c>
      <c r="M4" s="52" t="s">
        <v>533</v>
      </c>
      <c r="N4" s="52" t="s">
        <v>534</v>
      </c>
      <c r="O4" s="49" t="s">
        <v>535</v>
      </c>
      <c r="P4" s="61" t="s">
        <v>536</v>
      </c>
      <c r="Q4" s="52" t="s">
        <v>537</v>
      </c>
      <c r="R4" s="52" t="s">
        <v>538</v>
      </c>
      <c r="S4" s="49" t="s">
        <v>539</v>
      </c>
      <c r="T4" s="61" t="s">
        <v>540</v>
      </c>
      <c r="U4" s="52" t="s">
        <v>541</v>
      </c>
      <c r="V4" s="52" t="s">
        <v>542</v>
      </c>
      <c r="W4" s="52" t="s">
        <v>543</v>
      </c>
      <c r="X4" s="331" t="s">
        <v>544</v>
      </c>
      <c r="Y4" s="165" t="s">
        <v>545</v>
      </c>
      <c r="Z4" s="165" t="s">
        <v>546</v>
      </c>
      <c r="AA4" s="165" t="s">
        <v>95</v>
      </c>
      <c r="AB4" s="165" t="s">
        <v>96</v>
      </c>
      <c r="AC4" s="165" t="s">
        <v>103</v>
      </c>
      <c r="AD4" s="165" t="s">
        <v>547</v>
      </c>
      <c r="AE4" s="165" t="s">
        <v>548</v>
      </c>
      <c r="AL4" s="182" t="s">
        <v>95</v>
      </c>
      <c r="AM4" s="61" t="s">
        <v>96</v>
      </c>
      <c r="AN4" s="378" t="s">
        <v>103</v>
      </c>
      <c r="AO4" s="333" t="s">
        <v>547</v>
      </c>
      <c r="AP4" s="52" t="s">
        <v>548</v>
      </c>
      <c r="AQ4" s="356" t="s">
        <v>549</v>
      </c>
      <c r="AR4" s="357" t="s">
        <v>550</v>
      </c>
      <c r="AS4" s="358" t="s">
        <v>551</v>
      </c>
      <c r="AT4" s="359" t="s">
        <v>552</v>
      </c>
      <c r="AU4" s="360" t="s">
        <v>553</v>
      </c>
      <c r="AV4" s="361" t="s">
        <v>554</v>
      </c>
      <c r="AW4" s="362" t="s">
        <v>555</v>
      </c>
      <c r="AX4" s="363" t="s">
        <v>556</v>
      </c>
      <c r="AY4" s="364" t="s">
        <v>557</v>
      </c>
      <c r="AZ4" s="241" t="s">
        <v>558</v>
      </c>
      <c r="BA4" s="365" t="s">
        <v>559</v>
      </c>
    </row>
    <row r="5" spans="2:54" s="261" customFormat="1" ht="15" customHeight="1" x14ac:dyDescent="0.25">
      <c r="B5" s="235" t="s">
        <v>498</v>
      </c>
      <c r="C5" s="236">
        <v>2</v>
      </c>
      <c r="D5" s="235" t="s">
        <v>499</v>
      </c>
      <c r="E5" s="235" t="s">
        <v>311</v>
      </c>
      <c r="F5" s="350">
        <v>25</v>
      </c>
      <c r="G5" s="91" t="s">
        <v>560</v>
      </c>
      <c r="H5" s="201" t="s">
        <v>561</v>
      </c>
      <c r="I5" s="201"/>
      <c r="J5" s="237"/>
      <c r="K5" s="201"/>
      <c r="L5" s="199"/>
      <c r="M5" s="200"/>
      <c r="N5" s="200"/>
      <c r="O5" s="476"/>
      <c r="P5" s="251" t="s">
        <v>562</v>
      </c>
      <c r="Q5" s="406" t="s">
        <v>562</v>
      </c>
      <c r="R5" s="406" t="s">
        <v>562</v>
      </c>
      <c r="S5" s="481" t="s">
        <v>562</v>
      </c>
      <c r="T5" s="74"/>
      <c r="U5" s="1"/>
      <c r="V5" s="1"/>
      <c r="W5" s="1"/>
      <c r="X5" s="742"/>
      <c r="Y5" s="201"/>
      <c r="Z5" s="201"/>
      <c r="AA5" s="395">
        <v>4.0999999999999996</v>
      </c>
      <c r="AB5" s="393"/>
      <c r="AC5" s="395">
        <v>4</v>
      </c>
      <c r="AD5" s="88"/>
      <c r="AE5" s="200"/>
      <c r="AG5" s="16"/>
      <c r="AK5"/>
      <c r="AL5" s="546">
        <v>4.0999999999999996</v>
      </c>
      <c r="AM5" s="393"/>
      <c r="AN5" s="395">
        <v>4</v>
      </c>
      <c r="AO5" s="88"/>
      <c r="AP5" s="87"/>
      <c r="AQ5" s="87"/>
      <c r="AR5"/>
      <c r="AS5" s="87"/>
      <c r="AT5" s="88"/>
      <c r="AU5" s="87"/>
      <c r="AV5" s="88"/>
      <c r="AW5" s="87"/>
      <c r="AX5" s="369" t="s">
        <v>563</v>
      </c>
      <c r="AY5" s="227"/>
      <c r="AZ5"/>
      <c r="BA5" s="88"/>
      <c r="BB5"/>
    </row>
    <row r="6" spans="2:54" s="261" customFormat="1" ht="15" customHeight="1" x14ac:dyDescent="0.25">
      <c r="B6" t="s">
        <v>253</v>
      </c>
      <c r="C6" s="1">
        <v>4</v>
      </c>
      <c r="D6" t="s">
        <v>254</v>
      </c>
      <c r="E6" t="s">
        <v>255</v>
      </c>
      <c r="F6" s="181">
        <v>25</v>
      </c>
      <c r="G6" s="91" t="s">
        <v>560</v>
      </c>
      <c r="H6" s="201"/>
      <c r="I6" s="201"/>
      <c r="J6" s="237"/>
      <c r="K6" s="201"/>
      <c r="L6" s="51" t="s">
        <v>562</v>
      </c>
      <c r="M6" s="257"/>
      <c r="N6" s="22" t="s">
        <v>562</v>
      </c>
      <c r="O6" s="265"/>
      <c r="P6" s="51" t="s">
        <v>562</v>
      </c>
      <c r="Q6" s="257"/>
      <c r="R6" s="22" t="s">
        <v>562</v>
      </c>
      <c r="S6" s="265"/>
      <c r="T6" s="74"/>
      <c r="U6" s="1"/>
      <c r="V6" s="1"/>
      <c r="W6" s="1"/>
      <c r="X6" s="742"/>
      <c r="Y6" s="201"/>
      <c r="Z6" s="201"/>
      <c r="AA6" s="540">
        <v>3.2</v>
      </c>
      <c r="AB6" s="385">
        <v>3</v>
      </c>
      <c r="AC6" s="389">
        <v>3</v>
      </c>
      <c r="AD6" s="88"/>
      <c r="AE6"/>
      <c r="AG6" s="16"/>
      <c r="AK6"/>
      <c r="AL6" s="547">
        <v>3.2</v>
      </c>
      <c r="AM6" s="385">
        <v>3</v>
      </c>
      <c r="AN6" s="389">
        <v>3</v>
      </c>
      <c r="AO6" s="88"/>
      <c r="AP6" s="87"/>
      <c r="AQ6" s="87"/>
      <c r="AR6"/>
      <c r="AS6" s="87"/>
      <c r="AT6" s="88"/>
      <c r="AU6" s="366" t="s">
        <v>563</v>
      </c>
      <c r="AV6" s="367" t="s">
        <v>563</v>
      </c>
      <c r="AW6" s="87"/>
      <c r="AX6" s="88"/>
      <c r="AY6" s="227"/>
      <c r="AZ6"/>
      <c r="BA6" s="88"/>
      <c r="BB6"/>
    </row>
    <row r="7" spans="2:54" s="261" customFormat="1" ht="15" customHeight="1" x14ac:dyDescent="0.25">
      <c r="B7" t="s">
        <v>318</v>
      </c>
      <c r="C7" s="1">
        <v>1</v>
      </c>
      <c r="D7" t="s">
        <v>318</v>
      </c>
      <c r="E7" t="s">
        <v>317</v>
      </c>
      <c r="F7" s="181">
        <v>25</v>
      </c>
      <c r="G7" s="91" t="s">
        <v>560</v>
      </c>
      <c r="H7" s="201"/>
      <c r="I7" s="201"/>
      <c r="J7" s="237"/>
      <c r="K7" s="201"/>
      <c r="L7" s="396"/>
      <c r="M7" s="317"/>
      <c r="N7" s="317"/>
      <c r="O7" s="480"/>
      <c r="P7" s="51" t="s">
        <v>562</v>
      </c>
      <c r="Q7" s="257"/>
      <c r="R7" s="22" t="s">
        <v>562</v>
      </c>
      <c r="S7" s="265"/>
      <c r="T7" s="74"/>
      <c r="U7" s="1"/>
      <c r="V7" s="1"/>
      <c r="W7" s="1"/>
      <c r="X7" s="743" t="s">
        <v>564</v>
      </c>
      <c r="Y7" s="201"/>
      <c r="Z7" s="201"/>
      <c r="AA7" s="395">
        <v>5.2</v>
      </c>
      <c r="AB7" s="393"/>
      <c r="AC7" s="395">
        <v>5</v>
      </c>
      <c r="AD7" s="88"/>
      <c r="AE7"/>
      <c r="AG7" s="16"/>
      <c r="AK7"/>
      <c r="AL7" s="546">
        <v>5.2</v>
      </c>
      <c r="AM7" s="393"/>
      <c r="AN7" s="395">
        <v>5</v>
      </c>
      <c r="AO7" s="88"/>
      <c r="AP7" s="87"/>
      <c r="AQ7" s="87"/>
      <c r="AR7"/>
      <c r="AS7" s="87"/>
      <c r="AT7" s="88"/>
      <c r="AU7" s="87"/>
      <c r="AV7" s="88"/>
      <c r="AW7" s="87"/>
      <c r="AX7" s="369" t="s">
        <v>563</v>
      </c>
      <c r="AY7" s="227"/>
      <c r="AZ7"/>
      <c r="BA7" s="88"/>
      <c r="BB7"/>
    </row>
    <row r="8" spans="2:54" s="261" customFormat="1" ht="15" customHeight="1" x14ac:dyDescent="0.25">
      <c r="B8" t="s">
        <v>315</v>
      </c>
      <c r="C8" s="1">
        <v>1</v>
      </c>
      <c r="D8" t="s">
        <v>316</v>
      </c>
      <c r="E8" t="s">
        <v>317</v>
      </c>
      <c r="F8" s="181">
        <v>25</v>
      </c>
      <c r="G8" s="91" t="s">
        <v>560</v>
      </c>
      <c r="H8" s="201"/>
      <c r="I8" s="201"/>
      <c r="J8" s="237"/>
      <c r="K8" s="201"/>
      <c r="L8" s="51" t="s">
        <v>562</v>
      </c>
      <c r="M8" s="257"/>
      <c r="N8" s="22" t="s">
        <v>562</v>
      </c>
      <c r="O8" s="265"/>
      <c r="P8" s="396"/>
      <c r="Q8" s="317"/>
      <c r="R8" s="317"/>
      <c r="S8" s="480"/>
      <c r="T8" s="74"/>
      <c r="U8" s="1"/>
      <c r="V8" s="1"/>
      <c r="W8" s="1"/>
      <c r="X8" s="742"/>
      <c r="Y8" s="201"/>
      <c r="Z8" s="201"/>
      <c r="AA8" s="395">
        <v>5.2</v>
      </c>
      <c r="AB8" s="393">
        <v>5</v>
      </c>
      <c r="AC8"/>
      <c r="AD8" s="88"/>
      <c r="AE8"/>
      <c r="AG8" s="16"/>
      <c r="AK8"/>
      <c r="AL8" s="546">
        <v>5.2</v>
      </c>
      <c r="AM8" s="393">
        <v>5</v>
      </c>
      <c r="AN8"/>
      <c r="AO8" s="88"/>
      <c r="AP8" s="87"/>
      <c r="AQ8" s="87"/>
      <c r="AR8"/>
      <c r="AS8" s="87"/>
      <c r="AT8" s="88"/>
      <c r="AU8" s="87"/>
      <c r="AV8" s="88"/>
      <c r="AW8" s="368" t="s">
        <v>563</v>
      </c>
      <c r="AX8" s="88"/>
      <c r="AY8" s="227"/>
      <c r="AZ8"/>
      <c r="BA8" s="88"/>
      <c r="BB8"/>
    </row>
    <row r="9" spans="2:54" s="261" customFormat="1" ht="15" customHeight="1" x14ac:dyDescent="0.25">
      <c r="B9" t="s">
        <v>338</v>
      </c>
      <c r="C9" s="1">
        <v>3</v>
      </c>
      <c r="D9" t="s">
        <v>339</v>
      </c>
      <c r="E9" t="s">
        <v>340</v>
      </c>
      <c r="F9" s="181">
        <v>25</v>
      </c>
      <c r="G9" s="91" t="s">
        <v>309</v>
      </c>
      <c r="H9" s="201"/>
      <c r="I9" s="201"/>
      <c r="J9" s="237"/>
      <c r="K9" s="201"/>
      <c r="L9" s="264"/>
      <c r="M9" s="22" t="s">
        <v>562</v>
      </c>
      <c r="N9" s="257"/>
      <c r="O9" s="73" t="s">
        <v>562</v>
      </c>
      <c r="P9" s="264"/>
      <c r="Q9" s="22" t="s">
        <v>562</v>
      </c>
      <c r="R9" s="257"/>
      <c r="S9" s="73" t="s">
        <v>562</v>
      </c>
      <c r="T9" s="74"/>
      <c r="U9" s="1"/>
      <c r="V9" s="1"/>
      <c r="W9" s="1"/>
      <c r="X9" s="742"/>
      <c r="Y9" s="201"/>
      <c r="Z9" s="201"/>
      <c r="AA9" s="395">
        <v>12.1</v>
      </c>
      <c r="AB9" s="393">
        <v>12</v>
      </c>
      <c r="AC9" s="395">
        <v>12</v>
      </c>
      <c r="AD9" s="88"/>
      <c r="AE9"/>
      <c r="AG9" s="16"/>
      <c r="AK9"/>
      <c r="AL9" s="546">
        <v>12.1</v>
      </c>
      <c r="AM9" s="393">
        <v>12</v>
      </c>
      <c r="AN9" s="395">
        <v>12</v>
      </c>
      <c r="AO9" s="88"/>
      <c r="AP9" s="87"/>
      <c r="AQ9" s="87"/>
      <c r="AR9"/>
      <c r="AS9" s="87"/>
      <c r="AT9" s="88"/>
      <c r="AU9" s="87"/>
      <c r="AV9" s="88"/>
      <c r="AW9" s="368" t="s">
        <v>563</v>
      </c>
      <c r="AX9" s="369" t="s">
        <v>563</v>
      </c>
      <c r="AY9" s="227"/>
      <c r="AZ9"/>
      <c r="BA9" s="88" t="s">
        <v>563</v>
      </c>
      <c r="BB9"/>
    </row>
    <row r="10" spans="2:54" s="261" customFormat="1" ht="15" customHeight="1" x14ac:dyDescent="0.25">
      <c r="B10" t="s">
        <v>500</v>
      </c>
      <c r="C10" s="17"/>
      <c r="D10" t="s">
        <v>339</v>
      </c>
      <c r="E10" t="s">
        <v>340</v>
      </c>
      <c r="F10" s="714"/>
      <c r="G10" s="715"/>
      <c r="H10" s="203"/>
      <c r="I10" s="203" t="s">
        <v>565</v>
      </c>
      <c r="J10" s="529"/>
      <c r="K10" s="203"/>
      <c r="L10" s="264"/>
      <c r="M10" s="22" t="s">
        <v>562</v>
      </c>
      <c r="N10" s="257"/>
      <c r="O10" s="73" t="s">
        <v>562</v>
      </c>
      <c r="P10" s="264"/>
      <c r="Q10" s="22" t="s">
        <v>562</v>
      </c>
      <c r="R10" s="257"/>
      <c r="S10" s="73" t="s">
        <v>562</v>
      </c>
      <c r="T10" s="718"/>
      <c r="U10" s="78"/>
      <c r="V10" s="78"/>
      <c r="W10" s="78"/>
      <c r="X10" s="744" t="s">
        <v>566</v>
      </c>
      <c r="Y10" s="82"/>
      <c r="Z10" s="82"/>
      <c r="AA10" s="395"/>
      <c r="AB10" s="393"/>
      <c r="AC10" s="395"/>
      <c r="AD10" s="88"/>
      <c r="AE10"/>
      <c r="AG10" s="16"/>
      <c r="AK10"/>
      <c r="AL10" s="546"/>
      <c r="AM10" s="393"/>
      <c r="AN10" s="395"/>
      <c r="AO10" s="88"/>
      <c r="AP10" s="87"/>
      <c r="AQ10" s="87"/>
      <c r="AR10"/>
      <c r="AS10" s="87"/>
      <c r="AT10" s="88"/>
      <c r="AU10" s="87"/>
      <c r="AV10" s="88"/>
      <c r="AW10" s="368"/>
      <c r="AX10" s="369"/>
      <c r="AY10" s="227"/>
      <c r="AZ10"/>
      <c r="BA10" s="88"/>
      <c r="BB10"/>
    </row>
    <row r="11" spans="2:54" s="261" customFormat="1" ht="15" customHeight="1" x14ac:dyDescent="0.25">
      <c r="B11" s="225" t="s">
        <v>286</v>
      </c>
      <c r="C11" s="209">
        <v>3</v>
      </c>
      <c r="D11" s="225" t="s">
        <v>287</v>
      </c>
      <c r="E11" s="225" t="s">
        <v>288</v>
      </c>
      <c r="F11" s="394">
        <v>25</v>
      </c>
      <c r="G11" s="222" t="s">
        <v>269</v>
      </c>
      <c r="H11" s="201" t="s">
        <v>567</v>
      </c>
      <c r="I11" s="228" t="s">
        <v>568</v>
      </c>
      <c r="J11" s="237"/>
      <c r="K11" s="201"/>
      <c r="L11" s="264"/>
      <c r="M11" s="22" t="s">
        <v>562</v>
      </c>
      <c r="N11" s="257"/>
      <c r="O11" s="73" t="s">
        <v>562</v>
      </c>
      <c r="P11" s="264"/>
      <c r="Q11" s="22" t="s">
        <v>562</v>
      </c>
      <c r="R11" s="257"/>
      <c r="S11" s="73" t="s">
        <v>562</v>
      </c>
      <c r="T11" s="74"/>
      <c r="U11" s="1"/>
      <c r="V11" s="1"/>
      <c r="W11" s="1"/>
      <c r="X11" s="742"/>
      <c r="Y11" s="201"/>
      <c r="Z11" s="201"/>
      <c r="AA11" s="540">
        <v>12.1</v>
      </c>
      <c r="AB11" s="385">
        <v>12</v>
      </c>
      <c r="AC11"/>
      <c r="AD11" s="88"/>
      <c r="AE11"/>
      <c r="AG11" s="16"/>
      <c r="AK11"/>
      <c r="AL11" s="547">
        <v>12.1</v>
      </c>
      <c r="AM11" s="385">
        <v>12</v>
      </c>
      <c r="AN11"/>
      <c r="AO11" s="88"/>
      <c r="AP11" s="87"/>
      <c r="AQ11" s="87"/>
      <c r="AR11"/>
      <c r="AS11" s="87"/>
      <c r="AT11" s="88"/>
      <c r="AU11" s="366" t="s">
        <v>563</v>
      </c>
      <c r="AV11" s="367"/>
      <c r="AW11" s="87"/>
      <c r="AX11" s="88"/>
      <c r="AY11" s="227"/>
      <c r="AZ11"/>
      <c r="BA11" s="88" t="s">
        <v>563</v>
      </c>
      <c r="BB11"/>
    </row>
    <row r="12" spans="2:54" s="261" customFormat="1" ht="15" customHeight="1" x14ac:dyDescent="0.25">
      <c r="B12" s="225" t="s">
        <v>495</v>
      </c>
      <c r="C12" s="17"/>
      <c r="D12" s="225" t="s">
        <v>287</v>
      </c>
      <c r="E12" s="225" t="s">
        <v>288</v>
      </c>
      <c r="F12" s="714"/>
      <c r="G12" s="715"/>
      <c r="H12" s="203"/>
      <c r="I12" s="203" t="s">
        <v>565</v>
      </c>
      <c r="J12" s="529"/>
      <c r="K12" s="203"/>
      <c r="L12" s="264"/>
      <c r="M12" s="22" t="s">
        <v>562</v>
      </c>
      <c r="N12" s="257"/>
      <c r="O12" s="73" t="s">
        <v>562</v>
      </c>
      <c r="P12" s="264"/>
      <c r="Q12" s="22" t="s">
        <v>562</v>
      </c>
      <c r="R12" s="257"/>
      <c r="S12" s="73" t="s">
        <v>562</v>
      </c>
      <c r="T12" s="718"/>
      <c r="U12" s="78"/>
      <c r="V12" s="78"/>
      <c r="W12" s="78"/>
      <c r="X12" s="925" t="s">
        <v>566</v>
      </c>
      <c r="Y12" s="82"/>
      <c r="Z12" s="82"/>
      <c r="AA12" s="540"/>
      <c r="AB12" s="385"/>
      <c r="AC12"/>
      <c r="AD12" s="88"/>
      <c r="AE12"/>
      <c r="AG12" s="16"/>
      <c r="AK12"/>
      <c r="AL12" s="547"/>
      <c r="AM12" s="385"/>
      <c r="AN12"/>
      <c r="AO12" s="88"/>
      <c r="AP12"/>
      <c r="AQ12" s="87"/>
      <c r="AR12"/>
      <c r="AS12" s="87"/>
      <c r="AT12" s="88"/>
      <c r="AU12" s="366"/>
      <c r="AV12" s="367"/>
      <c r="AW12" s="87"/>
      <c r="AX12" s="88"/>
      <c r="AY12" s="227"/>
      <c r="AZ12"/>
      <c r="BA12" s="88"/>
      <c r="BB12"/>
    </row>
    <row r="13" spans="2:54" s="261" customFormat="1" ht="15" customHeight="1" x14ac:dyDescent="0.25">
      <c r="B13" t="s">
        <v>235</v>
      </c>
      <c r="C13" s="1">
        <v>1</v>
      </c>
      <c r="D13" t="s">
        <v>236</v>
      </c>
      <c r="E13" t="s">
        <v>237</v>
      </c>
      <c r="F13" s="181">
        <v>25</v>
      </c>
      <c r="G13" s="91" t="s">
        <v>210</v>
      </c>
      <c r="H13" s="201"/>
      <c r="I13" s="201"/>
      <c r="J13" s="237"/>
      <c r="K13" s="201"/>
      <c r="L13" s="264"/>
      <c r="M13" s="22" t="s">
        <v>562</v>
      </c>
      <c r="N13" s="257"/>
      <c r="O13" s="73" t="s">
        <v>562</v>
      </c>
      <c r="P13" s="264"/>
      <c r="Q13" s="22" t="s">
        <v>562</v>
      </c>
      <c r="R13" s="257"/>
      <c r="S13" s="73" t="s">
        <v>562</v>
      </c>
      <c r="T13" s="74"/>
      <c r="U13" s="1"/>
      <c r="V13" s="1"/>
      <c r="W13" s="1"/>
      <c r="X13" s="742"/>
      <c r="Y13" s="201"/>
      <c r="Z13" s="201"/>
      <c r="AA13" s="539">
        <v>12.1</v>
      </c>
      <c r="AB13" s="382">
        <v>12</v>
      </c>
      <c r="AC13" s="383">
        <v>12</v>
      </c>
      <c r="AD13" s="384"/>
      <c r="AE13"/>
      <c r="AG13" s="16"/>
      <c r="AK13"/>
      <c r="AL13" s="551">
        <v>12.1</v>
      </c>
      <c r="AM13" s="382">
        <v>12</v>
      </c>
      <c r="AN13" s="383">
        <v>12</v>
      </c>
      <c r="AO13" s="384"/>
      <c r="AP13"/>
      <c r="AQ13" s="87"/>
      <c r="AR13"/>
      <c r="AS13" s="348" t="s">
        <v>563</v>
      </c>
      <c r="AT13" s="349" t="s">
        <v>563</v>
      </c>
      <c r="AU13" s="87"/>
      <c r="AV13" s="88"/>
      <c r="AW13" s="87"/>
      <c r="AX13" s="88"/>
      <c r="AY13" s="227"/>
      <c r="AZ13"/>
      <c r="BA13" s="88" t="s">
        <v>563</v>
      </c>
      <c r="BB13"/>
    </row>
    <row r="14" spans="2:54" s="261" customFormat="1" ht="15" customHeight="1" x14ac:dyDescent="0.25">
      <c r="B14" t="s">
        <v>490</v>
      </c>
      <c r="C14" s="17"/>
      <c r="D14" t="s">
        <v>236</v>
      </c>
      <c r="E14" t="s">
        <v>237</v>
      </c>
      <c r="F14" s="714"/>
      <c r="G14" s="715"/>
      <c r="H14" s="203"/>
      <c r="I14" s="203" t="s">
        <v>565</v>
      </c>
      <c r="J14" s="529"/>
      <c r="K14" s="203"/>
      <c r="L14" s="264"/>
      <c r="M14" s="22" t="s">
        <v>562</v>
      </c>
      <c r="N14" s="257"/>
      <c r="O14" s="73" t="s">
        <v>562</v>
      </c>
      <c r="P14" s="264"/>
      <c r="Q14" s="22" t="s">
        <v>562</v>
      </c>
      <c r="R14" s="257"/>
      <c r="S14" s="73" t="s">
        <v>562</v>
      </c>
      <c r="T14" s="718"/>
      <c r="U14" s="78"/>
      <c r="V14" s="78"/>
      <c r="W14" s="78"/>
      <c r="X14" s="925" t="s">
        <v>566</v>
      </c>
      <c r="Y14" s="82"/>
      <c r="Z14" s="82"/>
      <c r="AA14" s="539"/>
      <c r="AB14" s="382"/>
      <c r="AC14" s="383"/>
      <c r="AD14" s="384"/>
      <c r="AE14"/>
      <c r="AG14" s="16"/>
      <c r="AK14"/>
      <c r="AL14" s="733"/>
      <c r="AM14" s="382"/>
      <c r="AN14" s="383"/>
      <c r="AO14" s="384"/>
      <c r="AP14"/>
      <c r="AQ14"/>
      <c r="AR14"/>
      <c r="AS14" s="734"/>
      <c r="AT14" s="734"/>
      <c r="AU14"/>
      <c r="AV14"/>
      <c r="AW14"/>
      <c r="AX14"/>
      <c r="AY14" s="227"/>
      <c r="AZ14"/>
      <c r="BA14"/>
      <c r="BB14"/>
    </row>
    <row r="15" spans="2:54" s="261" customFormat="1" ht="15" customHeight="1" x14ac:dyDescent="0.25">
      <c r="B15" s="163" t="s">
        <v>127</v>
      </c>
      <c r="C15" s="25">
        <v>1</v>
      </c>
      <c r="D15" s="163" t="s">
        <v>128</v>
      </c>
      <c r="E15" s="163" t="s">
        <v>129</v>
      </c>
      <c r="F15" s="137">
        <v>25</v>
      </c>
      <c r="G15" s="282" t="s">
        <v>560</v>
      </c>
      <c r="H15" s="522"/>
      <c r="I15" s="522"/>
      <c r="J15" s="523" t="s">
        <v>569</v>
      </c>
      <c r="K15" s="522"/>
      <c r="L15" s="70"/>
      <c r="M15" s="25" t="s">
        <v>562</v>
      </c>
      <c r="N15" s="25"/>
      <c r="O15" s="69" t="s">
        <v>562</v>
      </c>
      <c r="P15" s="295"/>
      <c r="Q15" s="293" t="s">
        <v>47</v>
      </c>
      <c r="R15" s="293"/>
      <c r="S15" s="296" t="s">
        <v>47</v>
      </c>
      <c r="T15" s="274"/>
      <c r="X15" s="743"/>
      <c r="Y15" s="745"/>
      <c r="Z15" s="745"/>
      <c r="AA15" s="257">
        <v>2.2000000000000002</v>
      </c>
      <c r="AB15" s="336">
        <v>2</v>
      </c>
      <c r="AC15" s="22"/>
      <c r="AD15" s="73"/>
      <c r="AE15" s="26">
        <v>2025</v>
      </c>
      <c r="AG15" s="40"/>
      <c r="AL15" s="276">
        <v>2.2000000000000002</v>
      </c>
      <c r="AM15" s="336">
        <v>2</v>
      </c>
      <c r="AN15" s="22"/>
      <c r="AO15" s="73"/>
      <c r="AP15" s="26">
        <v>2025</v>
      </c>
    </row>
    <row r="16" spans="2:54" s="261" customFormat="1" ht="15" customHeight="1" x14ac:dyDescent="0.25">
      <c r="B16" s="163" t="s">
        <v>426</v>
      </c>
      <c r="C16" s="25"/>
      <c r="D16" s="163" t="s">
        <v>128</v>
      </c>
      <c r="E16" s="163" t="s">
        <v>129</v>
      </c>
      <c r="F16" s="137"/>
      <c r="G16" s="282"/>
      <c r="H16" s="522"/>
      <c r="I16" s="522"/>
      <c r="J16" s="523"/>
      <c r="K16" s="522"/>
      <c r="L16" s="70"/>
      <c r="M16" s="25" t="s">
        <v>562</v>
      </c>
      <c r="N16" s="25"/>
      <c r="O16" s="69" t="s">
        <v>562</v>
      </c>
      <c r="P16" s="295"/>
      <c r="Q16" s="293" t="s">
        <v>47</v>
      </c>
      <c r="R16" s="293"/>
      <c r="S16" s="296" t="s">
        <v>47</v>
      </c>
      <c r="T16" s="274"/>
      <c r="X16" s="926" t="s">
        <v>570</v>
      </c>
      <c r="Y16" s="522"/>
      <c r="Z16" s="745"/>
      <c r="AA16" s="257">
        <v>2.2000000000000002</v>
      </c>
      <c r="AB16" s="336"/>
      <c r="AC16" s="22"/>
      <c r="AD16" s="73"/>
      <c r="AE16" s="26"/>
      <c r="AG16" s="40"/>
      <c r="AL16" s="276"/>
      <c r="AM16" s="336"/>
      <c r="AN16" s="22"/>
      <c r="AO16" s="73"/>
      <c r="AP16" s="26"/>
    </row>
    <row r="17" spans="2:42" s="261" customFormat="1" ht="15" customHeight="1" x14ac:dyDescent="0.25">
      <c r="B17" s="163" t="s">
        <v>474</v>
      </c>
      <c r="C17" s="25"/>
      <c r="D17" s="163" t="s">
        <v>128</v>
      </c>
      <c r="E17" s="163" t="s">
        <v>129</v>
      </c>
      <c r="F17" s="137"/>
      <c r="G17" s="282"/>
      <c r="H17" s="522"/>
      <c r="I17" s="522" t="s">
        <v>571</v>
      </c>
      <c r="J17" s="523"/>
      <c r="K17" s="522"/>
      <c r="L17" s="70"/>
      <c r="M17" s="25" t="s">
        <v>562</v>
      </c>
      <c r="N17" s="25"/>
      <c r="O17" s="69" t="s">
        <v>562</v>
      </c>
      <c r="P17" s="295"/>
      <c r="Q17" s="293" t="s">
        <v>47</v>
      </c>
      <c r="R17" s="293"/>
      <c r="S17" s="296" t="s">
        <v>47</v>
      </c>
      <c r="T17" s="274"/>
      <c r="X17" s="926" t="s">
        <v>570</v>
      </c>
      <c r="Y17" s="522" t="s">
        <v>572</v>
      </c>
      <c r="Z17" s="745"/>
      <c r="AA17" s="257">
        <v>2.2000000000000002</v>
      </c>
      <c r="AB17" s="274"/>
      <c r="AC17" s="380"/>
      <c r="AD17" s="337"/>
      <c r="AE17" s="26">
        <v>2025</v>
      </c>
      <c r="AG17" s="23"/>
      <c r="AL17" s="276">
        <v>2.2000000000000002</v>
      </c>
      <c r="AM17" s="274"/>
      <c r="AN17" s="380"/>
      <c r="AO17" s="337"/>
      <c r="AP17" s="26">
        <v>2025</v>
      </c>
    </row>
    <row r="18" spans="2:42" s="261" customFormat="1" ht="15" customHeight="1" x14ac:dyDescent="0.25">
      <c r="B18" s="163" t="s">
        <v>119</v>
      </c>
      <c r="C18" s="25">
        <v>1</v>
      </c>
      <c r="D18" s="163" t="s">
        <v>120</v>
      </c>
      <c r="E18" s="163" t="s">
        <v>121</v>
      </c>
      <c r="F18" s="137">
        <v>25</v>
      </c>
      <c r="G18" s="282" t="s">
        <v>560</v>
      </c>
      <c r="H18" s="522"/>
      <c r="I18" s="522"/>
      <c r="J18" s="523" t="s">
        <v>569</v>
      </c>
      <c r="K18" s="522" t="s">
        <v>573</v>
      </c>
      <c r="L18" s="70"/>
      <c r="M18" s="25" t="s">
        <v>562</v>
      </c>
      <c r="N18" s="25"/>
      <c r="O18" s="69" t="s">
        <v>562</v>
      </c>
      <c r="P18" s="295" t="s">
        <v>47</v>
      </c>
      <c r="Q18" s="293"/>
      <c r="R18" s="293" t="s">
        <v>47</v>
      </c>
      <c r="S18" s="296"/>
      <c r="T18" s="274"/>
      <c r="X18" s="748" t="s">
        <v>574</v>
      </c>
      <c r="Y18" s="522"/>
      <c r="Z18" s="745"/>
      <c r="AA18" s="257">
        <v>2.1</v>
      </c>
      <c r="AB18" s="51">
        <v>2</v>
      </c>
      <c r="AC18" s="22"/>
      <c r="AD18" s="73"/>
      <c r="AE18" s="26">
        <v>2025</v>
      </c>
      <c r="AG18" s="40"/>
      <c r="AL18" s="276">
        <v>2.1</v>
      </c>
      <c r="AM18" s="51">
        <v>2</v>
      </c>
      <c r="AN18" s="22"/>
      <c r="AO18" s="73"/>
      <c r="AP18" s="26">
        <v>2025</v>
      </c>
    </row>
    <row r="19" spans="2:42" s="261" customFormat="1" ht="15" customHeight="1" x14ac:dyDescent="0.25">
      <c r="B19" s="163" t="s">
        <v>424</v>
      </c>
      <c r="C19" s="25"/>
      <c r="D19" s="163" t="s">
        <v>120</v>
      </c>
      <c r="E19" s="163" t="s">
        <v>121</v>
      </c>
      <c r="F19" s="137"/>
      <c r="G19" s="282"/>
      <c r="H19" s="522"/>
      <c r="I19" s="522"/>
      <c r="J19" s="523"/>
      <c r="K19" s="522"/>
      <c r="L19" s="70"/>
      <c r="M19" s="25" t="s">
        <v>562</v>
      </c>
      <c r="N19" s="25"/>
      <c r="O19" s="69" t="s">
        <v>562</v>
      </c>
      <c r="P19" s="295" t="s">
        <v>47</v>
      </c>
      <c r="Q19" s="293"/>
      <c r="R19" s="293" t="s">
        <v>47</v>
      </c>
      <c r="S19" s="296"/>
      <c r="T19" s="274"/>
      <c r="X19" s="927" t="s">
        <v>575</v>
      </c>
      <c r="Y19" s="522" t="s">
        <v>576</v>
      </c>
      <c r="Z19" s="745"/>
      <c r="AA19" s="257">
        <v>2.1</v>
      </c>
      <c r="AB19" s="274"/>
      <c r="AC19" s="379"/>
      <c r="AD19" s="334"/>
      <c r="AE19" s="26">
        <v>2025</v>
      </c>
      <c r="AG19" s="40"/>
      <c r="AL19" s="276">
        <v>2.1</v>
      </c>
      <c r="AM19" s="274"/>
      <c r="AN19" s="379"/>
      <c r="AO19" s="334"/>
      <c r="AP19" s="26">
        <v>2025</v>
      </c>
    </row>
    <row r="20" spans="2:42" s="261" customFormat="1" ht="15" customHeight="1" x14ac:dyDescent="0.25">
      <c r="B20" s="163" t="s">
        <v>148</v>
      </c>
      <c r="C20" s="25">
        <v>1</v>
      </c>
      <c r="D20" s="163" t="s">
        <v>149</v>
      </c>
      <c r="E20" s="163" t="s">
        <v>150</v>
      </c>
      <c r="F20" s="137">
        <v>25</v>
      </c>
      <c r="G20" s="282" t="s">
        <v>577</v>
      </c>
      <c r="H20" s="201" t="s">
        <v>578</v>
      </c>
      <c r="I20" s="522"/>
      <c r="J20" s="523" t="s">
        <v>579</v>
      </c>
      <c r="K20" s="522"/>
      <c r="L20" s="70"/>
      <c r="M20" s="25" t="s">
        <v>562</v>
      </c>
      <c r="N20" s="25"/>
      <c r="O20" s="69" t="s">
        <v>562</v>
      </c>
      <c r="P20" s="274"/>
      <c r="Q20" s="164" t="s">
        <v>562</v>
      </c>
      <c r="R20" s="293"/>
      <c r="S20" s="296" t="s">
        <v>47</v>
      </c>
      <c r="T20" s="274"/>
      <c r="X20" s="748" t="s">
        <v>580</v>
      </c>
      <c r="Y20" s="522"/>
      <c r="Z20" s="745"/>
      <c r="AA20" s="257">
        <v>6.1</v>
      </c>
      <c r="AB20" s="335">
        <v>6</v>
      </c>
      <c r="AC20" s="22"/>
      <c r="AD20" s="73"/>
      <c r="AE20" s="26">
        <v>2025</v>
      </c>
      <c r="AG20" s="40"/>
      <c r="AL20" s="276">
        <v>6.1</v>
      </c>
      <c r="AM20" s="335">
        <v>6</v>
      </c>
      <c r="AN20" s="22"/>
      <c r="AO20" s="73"/>
      <c r="AP20" s="26">
        <v>2025</v>
      </c>
    </row>
    <row r="21" spans="2:42" s="261" customFormat="1" ht="15" customHeight="1" x14ac:dyDescent="0.25">
      <c r="B21" s="163" t="s">
        <v>429</v>
      </c>
      <c r="C21" s="25"/>
      <c r="D21" s="163" t="s">
        <v>149</v>
      </c>
      <c r="E21" s="163" t="s">
        <v>150</v>
      </c>
      <c r="F21" s="137"/>
      <c r="G21" s="282"/>
      <c r="H21" s="531" t="s">
        <v>581</v>
      </c>
      <c r="I21" s="522" t="s">
        <v>582</v>
      </c>
      <c r="J21" s="523"/>
      <c r="K21" s="522"/>
      <c r="L21" s="70"/>
      <c r="M21" s="25"/>
      <c r="N21" s="25"/>
      <c r="O21" s="69"/>
      <c r="P21" s="274"/>
      <c r="Q21" s="164" t="s">
        <v>562</v>
      </c>
      <c r="R21" s="293"/>
      <c r="S21" s="296" t="s">
        <v>47</v>
      </c>
      <c r="T21" s="274"/>
      <c r="X21" s="927" t="s">
        <v>583</v>
      </c>
      <c r="Y21" s="522" t="s">
        <v>584</v>
      </c>
      <c r="Z21" s="745"/>
      <c r="AA21" s="257">
        <v>6.1</v>
      </c>
      <c r="AB21" s="51"/>
      <c r="AC21" s="22"/>
      <c r="AD21" s="73"/>
      <c r="AE21" s="26"/>
      <c r="AG21" s="40"/>
      <c r="AL21" s="276">
        <v>6.1</v>
      </c>
      <c r="AM21" s="51"/>
      <c r="AN21" s="22"/>
      <c r="AO21" s="73"/>
      <c r="AP21" s="26"/>
    </row>
    <row r="22" spans="2:42" s="261" customFormat="1" ht="15" customHeight="1" x14ac:dyDescent="0.25">
      <c r="B22" s="163" t="s">
        <v>477</v>
      </c>
      <c r="C22" s="25"/>
      <c r="D22" s="163" t="s">
        <v>149</v>
      </c>
      <c r="E22" s="163" t="s">
        <v>150</v>
      </c>
      <c r="F22" s="137"/>
      <c r="G22" s="282"/>
      <c r="H22" s="522"/>
      <c r="I22" s="522"/>
      <c r="J22" s="523"/>
      <c r="K22" s="522"/>
      <c r="L22" s="70"/>
      <c r="M22" s="25" t="s">
        <v>562</v>
      </c>
      <c r="N22" s="25"/>
      <c r="O22" s="69" t="s">
        <v>562</v>
      </c>
      <c r="P22" s="274"/>
      <c r="Q22" s="164" t="s">
        <v>562</v>
      </c>
      <c r="R22" s="293"/>
      <c r="S22" s="296" t="s">
        <v>47</v>
      </c>
      <c r="T22" s="274"/>
      <c r="X22" s="927" t="s">
        <v>585</v>
      </c>
      <c r="Y22" s="522" t="s">
        <v>586</v>
      </c>
      <c r="Z22" s="745"/>
      <c r="AA22" s="257">
        <v>6.1</v>
      </c>
      <c r="AB22" s="274"/>
      <c r="AC22" s="81"/>
      <c r="AD22" s="340"/>
      <c r="AE22" s="26">
        <v>2025</v>
      </c>
      <c r="AG22" s="40"/>
      <c r="AL22" s="276">
        <v>6.1</v>
      </c>
      <c r="AM22" s="274"/>
      <c r="AN22" s="81"/>
      <c r="AO22" s="340"/>
      <c r="AP22" s="26">
        <v>2025</v>
      </c>
    </row>
    <row r="23" spans="2:42" s="261" customFormat="1" ht="15" customHeight="1" x14ac:dyDescent="0.25">
      <c r="B23" s="163" t="s">
        <v>157</v>
      </c>
      <c r="C23" s="25">
        <v>1</v>
      </c>
      <c r="D23" s="163" t="s">
        <v>158</v>
      </c>
      <c r="E23" s="163" t="s">
        <v>159</v>
      </c>
      <c r="F23" s="137">
        <v>25</v>
      </c>
      <c r="G23" s="282" t="s">
        <v>149</v>
      </c>
      <c r="H23" s="201" t="s">
        <v>587</v>
      </c>
      <c r="I23" s="522"/>
      <c r="J23" s="523" t="s">
        <v>588</v>
      </c>
      <c r="K23" s="522"/>
      <c r="L23" s="70" t="s">
        <v>562</v>
      </c>
      <c r="M23" s="25"/>
      <c r="N23" s="25" t="s">
        <v>562</v>
      </c>
      <c r="O23" s="69"/>
      <c r="P23" s="291" t="s">
        <v>562</v>
      </c>
      <c r="Q23" s="292"/>
      <c r="R23" s="293" t="s">
        <v>47</v>
      </c>
      <c r="S23" s="294"/>
      <c r="T23" s="274"/>
      <c r="X23" s="748" t="s">
        <v>589</v>
      </c>
      <c r="Y23" s="522"/>
      <c r="Z23" s="745"/>
      <c r="AA23" s="257">
        <v>7.2</v>
      </c>
      <c r="AB23" s="68">
        <v>7</v>
      </c>
      <c r="AC23" s="22"/>
      <c r="AD23" s="73"/>
      <c r="AE23" s="26">
        <v>2025</v>
      </c>
      <c r="AG23" s="40"/>
      <c r="AL23" s="276">
        <v>7.2</v>
      </c>
      <c r="AM23" s="68">
        <v>7</v>
      </c>
      <c r="AN23" s="22"/>
      <c r="AO23" s="73"/>
      <c r="AP23" s="26">
        <v>2025</v>
      </c>
    </row>
    <row r="24" spans="2:42" s="261" customFormat="1" ht="15" customHeight="1" x14ac:dyDescent="0.25">
      <c r="B24" s="163" t="s">
        <v>479</v>
      </c>
      <c r="C24" s="25"/>
      <c r="D24" s="163" t="s">
        <v>158</v>
      </c>
      <c r="E24" s="163" t="s">
        <v>159</v>
      </c>
      <c r="F24" s="137"/>
      <c r="G24" s="282"/>
      <c r="H24" s="531" t="s">
        <v>581</v>
      </c>
      <c r="I24" s="522" t="s">
        <v>590</v>
      </c>
      <c r="J24" s="523"/>
      <c r="K24" s="522"/>
      <c r="L24" s="70"/>
      <c r="M24" s="25"/>
      <c r="N24" s="25"/>
      <c r="O24" s="69"/>
      <c r="P24" s="291" t="s">
        <v>562</v>
      </c>
      <c r="Q24" s="292"/>
      <c r="R24" s="293" t="s">
        <v>47</v>
      </c>
      <c r="S24" s="294"/>
      <c r="T24" s="274"/>
      <c r="X24" s="927" t="s">
        <v>591</v>
      </c>
      <c r="Y24" s="522" t="s">
        <v>592</v>
      </c>
      <c r="Z24" s="745"/>
      <c r="AA24" s="257">
        <v>7.2</v>
      </c>
      <c r="AB24" s="51"/>
      <c r="AC24" s="22"/>
      <c r="AD24" s="73"/>
      <c r="AE24" s="26"/>
      <c r="AG24" s="40"/>
      <c r="AL24" s="276">
        <v>7.2</v>
      </c>
      <c r="AM24" s="51"/>
      <c r="AN24" s="22"/>
      <c r="AO24" s="73"/>
      <c r="AP24" s="26"/>
    </row>
    <row r="25" spans="2:42" s="261" customFormat="1" ht="15" customHeight="1" x14ac:dyDescent="0.25">
      <c r="B25" s="163" t="s">
        <v>505</v>
      </c>
      <c r="C25" s="25"/>
      <c r="D25" s="163" t="s">
        <v>158</v>
      </c>
      <c r="E25" s="163" t="s">
        <v>159</v>
      </c>
      <c r="F25" s="137"/>
      <c r="G25" s="282"/>
      <c r="H25" s="522"/>
      <c r="I25" s="522"/>
      <c r="J25" s="523"/>
      <c r="K25" s="522"/>
      <c r="L25" s="70" t="s">
        <v>562</v>
      </c>
      <c r="M25" s="25"/>
      <c r="N25" s="25" t="s">
        <v>562</v>
      </c>
      <c r="O25" s="69"/>
      <c r="P25" s="291" t="s">
        <v>562</v>
      </c>
      <c r="Q25" s="292"/>
      <c r="R25" s="293" t="s">
        <v>47</v>
      </c>
      <c r="S25" s="294"/>
      <c r="T25" s="274"/>
      <c r="X25" s="927" t="s">
        <v>593</v>
      </c>
      <c r="Y25" s="522" t="s">
        <v>594</v>
      </c>
      <c r="Z25" s="745"/>
      <c r="AA25" s="257">
        <v>7.2</v>
      </c>
      <c r="AB25" s="274"/>
      <c r="AC25" s="27"/>
      <c r="AD25" s="338"/>
      <c r="AE25" s="26">
        <v>2025</v>
      </c>
      <c r="AG25" s="40"/>
      <c r="AL25" s="276">
        <v>7.2</v>
      </c>
      <c r="AM25" s="274"/>
      <c r="AN25" s="27"/>
      <c r="AO25" s="338"/>
      <c r="AP25" s="26">
        <v>2025</v>
      </c>
    </row>
    <row r="26" spans="2:42" s="261" customFormat="1" ht="15" customHeight="1" x14ac:dyDescent="0.2">
      <c r="B26" s="71" t="s">
        <v>144</v>
      </c>
      <c r="C26" s="26">
        <v>1</v>
      </c>
      <c r="D26" s="71" t="s">
        <v>145</v>
      </c>
      <c r="E26" s="71" t="s">
        <v>146</v>
      </c>
      <c r="F26" s="31">
        <v>25</v>
      </c>
      <c r="G26" s="282" t="s">
        <v>114</v>
      </c>
      <c r="H26" s="522" t="s">
        <v>147</v>
      </c>
      <c r="I26" s="522" t="s">
        <v>595</v>
      </c>
      <c r="J26" s="524" t="s">
        <v>596</v>
      </c>
      <c r="K26" s="522" t="s">
        <v>597</v>
      </c>
      <c r="L26" s="274"/>
      <c r="O26" s="275"/>
      <c r="P26" s="102" t="s">
        <v>562</v>
      </c>
      <c r="Q26" s="26"/>
      <c r="R26" s="26" t="s">
        <v>562</v>
      </c>
      <c r="S26" s="76"/>
      <c r="T26" s="274"/>
      <c r="X26" s="743"/>
      <c r="Y26" s="745"/>
      <c r="Z26" s="745"/>
      <c r="AA26" s="257">
        <v>5.0999999999999996</v>
      </c>
      <c r="AB26" s="68"/>
      <c r="AC26" s="81">
        <v>5</v>
      </c>
      <c r="AD26" s="340"/>
      <c r="AE26" s="26">
        <v>2025</v>
      </c>
      <c r="AG26" s="40"/>
      <c r="AH26" s="22"/>
      <c r="AI26" s="41"/>
      <c r="AL26" s="276">
        <v>5.0999999999999996</v>
      </c>
      <c r="AM26" s="68"/>
      <c r="AN26" s="81">
        <v>5</v>
      </c>
      <c r="AO26" s="340"/>
      <c r="AP26" s="26">
        <v>2025</v>
      </c>
    </row>
    <row r="27" spans="2:42" s="261" customFormat="1" ht="15" customHeight="1" x14ac:dyDescent="0.25">
      <c r="B27" s="71" t="s">
        <v>507</v>
      </c>
      <c r="C27" s="26"/>
      <c r="D27" s="71" t="s">
        <v>145</v>
      </c>
      <c r="E27" s="71" t="s">
        <v>146</v>
      </c>
      <c r="F27" s="31"/>
      <c r="G27" s="282"/>
      <c r="H27" s="522"/>
      <c r="I27" s="522" t="s">
        <v>598</v>
      </c>
      <c r="J27" s="524"/>
      <c r="K27" s="522" t="s">
        <v>599</v>
      </c>
      <c r="L27" s="274"/>
      <c r="O27" s="275"/>
      <c r="P27" s="102" t="s">
        <v>562</v>
      </c>
      <c r="Q27" s="26"/>
      <c r="R27" s="26" t="s">
        <v>562</v>
      </c>
      <c r="S27" s="76"/>
      <c r="T27" s="274"/>
      <c r="X27" s="554" t="s">
        <v>600</v>
      </c>
      <c r="Y27" s="745"/>
      <c r="Z27" s="745"/>
      <c r="AA27" s="257">
        <v>10.199999999999999</v>
      </c>
      <c r="AB27" s="102">
        <v>10</v>
      </c>
      <c r="AC27" s="22"/>
      <c r="AD27" s="73"/>
      <c r="AE27" s="26">
        <v>2025</v>
      </c>
      <c r="AG27" s="40"/>
      <c r="AH27" s="40"/>
      <c r="AI27" s="40"/>
      <c r="AL27" s="276">
        <v>10.199999999999999</v>
      </c>
      <c r="AM27" s="102">
        <v>10</v>
      </c>
      <c r="AN27" s="22"/>
      <c r="AO27" s="73"/>
      <c r="AP27" s="26">
        <v>2025</v>
      </c>
    </row>
    <row r="28" spans="2:42" s="261" customFormat="1" ht="15" customHeight="1" x14ac:dyDescent="0.25">
      <c r="B28" s="71" t="s">
        <v>601</v>
      </c>
      <c r="C28" s="26">
        <v>1</v>
      </c>
      <c r="D28" s="71" t="s">
        <v>131</v>
      </c>
      <c r="E28" s="71" t="s">
        <v>132</v>
      </c>
      <c r="F28" s="31">
        <v>25</v>
      </c>
      <c r="G28" s="282" t="s">
        <v>152</v>
      </c>
      <c r="H28" s="522" t="s">
        <v>133</v>
      </c>
      <c r="I28" s="522"/>
      <c r="J28" s="524" t="s">
        <v>602</v>
      </c>
      <c r="K28" s="522"/>
      <c r="L28" s="274"/>
      <c r="O28" s="275"/>
      <c r="P28" s="197"/>
      <c r="Q28" s="247" t="s">
        <v>603</v>
      </c>
      <c r="R28" s="247"/>
      <c r="S28" s="297" t="s">
        <v>603</v>
      </c>
      <c r="T28" s="264"/>
      <c r="U28" s="257">
        <v>1</v>
      </c>
      <c r="V28" s="257"/>
      <c r="W28" s="257">
        <v>1</v>
      </c>
      <c r="X28" s="925" t="s">
        <v>604</v>
      </c>
      <c r="Y28" s="745"/>
      <c r="Z28" s="745"/>
      <c r="AA28" s="257">
        <v>2.2000000000000002</v>
      </c>
      <c r="AB28" s="336"/>
      <c r="AC28" s="27">
        <v>6</v>
      </c>
      <c r="AD28" s="338"/>
      <c r="AE28" s="407">
        <v>2026</v>
      </c>
      <c r="AG28" s="40"/>
      <c r="AH28" s="40"/>
      <c r="AI28" s="40"/>
      <c r="AL28" s="276">
        <v>2.2000000000000002</v>
      </c>
      <c r="AM28" s="336"/>
      <c r="AN28" s="27">
        <v>6</v>
      </c>
      <c r="AO28" s="338"/>
      <c r="AP28" s="407">
        <v>2026</v>
      </c>
    </row>
    <row r="29" spans="2:42" s="261" customFormat="1" ht="15" customHeight="1" x14ac:dyDescent="0.2">
      <c r="B29" s="71" t="s">
        <v>130</v>
      </c>
      <c r="C29" s="26"/>
      <c r="D29" s="71" t="s">
        <v>131</v>
      </c>
      <c r="E29" s="71" t="s">
        <v>132</v>
      </c>
      <c r="F29" s="31"/>
      <c r="G29" s="282"/>
      <c r="H29" s="522"/>
      <c r="I29" s="522"/>
      <c r="J29" s="524"/>
      <c r="K29" s="522"/>
      <c r="L29" s="274"/>
      <c r="O29" s="275"/>
      <c r="P29" s="197"/>
      <c r="Q29" s="247" t="s">
        <v>603</v>
      </c>
      <c r="R29" s="247"/>
      <c r="S29" s="297" t="s">
        <v>603</v>
      </c>
      <c r="T29" s="264"/>
      <c r="U29" s="257"/>
      <c r="V29" s="257"/>
      <c r="W29" s="257"/>
      <c r="X29" s="746"/>
      <c r="Y29" s="745"/>
      <c r="Z29" s="745"/>
      <c r="AA29" s="257">
        <v>2.2000000000000002</v>
      </c>
      <c r="AB29" s="336"/>
      <c r="AC29" s="27"/>
      <c r="AD29" s="338">
        <v>8</v>
      </c>
      <c r="AE29" s="407"/>
      <c r="AG29" s="40"/>
      <c r="AH29" s="22"/>
      <c r="AI29" s="41"/>
      <c r="AL29" s="276"/>
      <c r="AM29" s="336"/>
      <c r="AN29" s="27"/>
      <c r="AO29" s="338"/>
      <c r="AP29" s="407"/>
    </row>
    <row r="30" spans="2:42" s="261" customFormat="1" ht="15" customHeight="1" x14ac:dyDescent="0.25">
      <c r="B30" s="71" t="s">
        <v>432</v>
      </c>
      <c r="C30" s="26">
        <v>1</v>
      </c>
      <c r="D30" s="71" t="s">
        <v>161</v>
      </c>
      <c r="E30" s="71" t="s">
        <v>162</v>
      </c>
      <c r="F30" s="31">
        <v>25</v>
      </c>
      <c r="G30" s="282" t="s">
        <v>605</v>
      </c>
      <c r="H30" s="522" t="s">
        <v>163</v>
      </c>
      <c r="I30" s="522" t="s">
        <v>606</v>
      </c>
      <c r="J30" s="524" t="s">
        <v>596</v>
      </c>
      <c r="K30" s="522"/>
      <c r="L30" s="274"/>
      <c r="O30" s="275"/>
      <c r="P30" s="197" t="s">
        <v>603</v>
      </c>
      <c r="Q30" s="26"/>
      <c r="R30" s="26" t="s">
        <v>562</v>
      </c>
      <c r="S30" s="76"/>
      <c r="T30" s="274"/>
      <c r="X30" s="712" t="s">
        <v>607</v>
      </c>
      <c r="Y30" s="86" t="s">
        <v>608</v>
      </c>
      <c r="Z30" s="713"/>
      <c r="AA30" s="257">
        <v>7.2</v>
      </c>
      <c r="AB30" s="68"/>
      <c r="AC30" s="81">
        <v>7</v>
      </c>
      <c r="AD30" s="340"/>
      <c r="AE30" s="26">
        <v>2025</v>
      </c>
      <c r="AG30" s="40"/>
      <c r="AH30" s="40"/>
      <c r="AI30" s="40"/>
      <c r="AL30" s="276">
        <v>7.2</v>
      </c>
      <c r="AM30" s="68"/>
      <c r="AN30" s="81">
        <v>7</v>
      </c>
      <c r="AO30" s="340"/>
      <c r="AP30" s="26">
        <v>2025</v>
      </c>
    </row>
    <row r="31" spans="2:42" s="261" customFormat="1" ht="15" customHeight="1" x14ac:dyDescent="0.2">
      <c r="B31" s="71" t="s">
        <v>160</v>
      </c>
      <c r="C31" s="26"/>
      <c r="D31" s="71" t="s">
        <v>161</v>
      </c>
      <c r="E31" s="71" t="s">
        <v>162</v>
      </c>
      <c r="F31" s="31"/>
      <c r="G31" s="282"/>
      <c r="H31" s="522"/>
      <c r="I31" s="522" t="s">
        <v>609</v>
      </c>
      <c r="J31" s="524"/>
      <c r="K31" s="522"/>
      <c r="L31" s="274"/>
      <c r="O31" s="275"/>
      <c r="P31" s="197" t="s">
        <v>603</v>
      </c>
      <c r="Q31" s="26"/>
      <c r="R31" s="26" t="s">
        <v>562</v>
      </c>
      <c r="S31" s="76"/>
      <c r="T31" s="274"/>
      <c r="X31" s="532" t="s">
        <v>610</v>
      </c>
      <c r="Y31" s="745"/>
      <c r="Z31" s="745"/>
      <c r="AA31" s="257">
        <v>7.2</v>
      </c>
      <c r="AB31" s="68"/>
      <c r="AC31" s="81"/>
      <c r="AD31" s="340">
        <v>9</v>
      </c>
      <c r="AE31" s="26"/>
      <c r="AG31" s="40"/>
      <c r="AH31" s="22"/>
      <c r="AI31" s="41"/>
      <c r="AL31" s="276"/>
      <c r="AM31" s="68"/>
      <c r="AN31" s="81"/>
      <c r="AO31" s="340"/>
      <c r="AP31" s="26"/>
    </row>
    <row r="32" spans="2:42" s="261" customFormat="1" ht="15" customHeight="1" x14ac:dyDescent="0.25">
      <c r="B32" s="163" t="s">
        <v>178</v>
      </c>
      <c r="C32" s="25">
        <v>1</v>
      </c>
      <c r="D32" s="163" t="s">
        <v>179</v>
      </c>
      <c r="E32" s="163" t="s">
        <v>611</v>
      </c>
      <c r="F32" s="137">
        <v>25</v>
      </c>
      <c r="G32" s="282" t="s">
        <v>612</v>
      </c>
      <c r="H32" s="201" t="s">
        <v>613</v>
      </c>
      <c r="I32" s="522"/>
      <c r="J32" s="523" t="s">
        <v>596</v>
      </c>
      <c r="K32" s="522"/>
      <c r="L32" s="70" t="s">
        <v>562</v>
      </c>
      <c r="M32" s="25"/>
      <c r="N32" s="25" t="s">
        <v>562</v>
      </c>
      <c r="O32" s="69"/>
      <c r="P32" s="70" t="s">
        <v>562</v>
      </c>
      <c r="Q32" s="25"/>
      <c r="R32" s="164" t="s">
        <v>562</v>
      </c>
      <c r="S32" s="69"/>
      <c r="T32" s="103" t="s">
        <v>562</v>
      </c>
      <c r="U32" s="22"/>
      <c r="V32" s="299" t="s">
        <v>562</v>
      </c>
      <c r="W32" s="299" t="s">
        <v>562</v>
      </c>
      <c r="X32" s="532"/>
      <c r="Y32" s="533"/>
      <c r="Z32" s="533"/>
      <c r="AA32" s="257">
        <v>11.1</v>
      </c>
      <c r="AB32" s="51">
        <v>11</v>
      </c>
      <c r="AC32" s="22"/>
      <c r="AD32" s="73"/>
      <c r="AE32" s="407">
        <v>2026</v>
      </c>
      <c r="AG32" s="40"/>
      <c r="AH32" s="40"/>
      <c r="AI32" s="40"/>
      <c r="AL32" s="276">
        <v>11.1</v>
      </c>
      <c r="AM32" s="51">
        <v>11</v>
      </c>
      <c r="AN32" s="22"/>
      <c r="AO32" s="73"/>
      <c r="AP32" s="407">
        <v>2026</v>
      </c>
    </row>
    <row r="33" spans="2:54" s="261" customFormat="1" ht="15" customHeight="1" x14ac:dyDescent="0.25">
      <c r="B33" s="163" t="s">
        <v>512</v>
      </c>
      <c r="C33" s="25"/>
      <c r="D33" s="163" t="s">
        <v>179</v>
      </c>
      <c r="E33" s="163" t="s">
        <v>611</v>
      </c>
      <c r="F33" s="137"/>
      <c r="G33" s="282"/>
      <c r="H33" s="522"/>
      <c r="I33" s="670" t="s">
        <v>614</v>
      </c>
      <c r="J33" s="523"/>
      <c r="K33" s="522"/>
      <c r="L33" s="70" t="s">
        <v>562</v>
      </c>
      <c r="M33" s="25"/>
      <c r="N33" s="25" t="s">
        <v>562</v>
      </c>
      <c r="O33" s="69"/>
      <c r="P33" s="70" t="s">
        <v>562</v>
      </c>
      <c r="Q33" s="25"/>
      <c r="R33" s="164" t="s">
        <v>562</v>
      </c>
      <c r="S33" s="69"/>
      <c r="T33" s="103"/>
      <c r="U33" s="22"/>
      <c r="V33" s="299"/>
      <c r="W33" s="299"/>
      <c r="X33" s="532" t="s">
        <v>615</v>
      </c>
      <c r="Y33" s="533" t="s">
        <v>616</v>
      </c>
      <c r="Z33" s="552" t="s">
        <v>617</v>
      </c>
      <c r="AA33" s="257">
        <v>11.1</v>
      </c>
      <c r="AB33" s="51"/>
      <c r="AC33" s="22"/>
      <c r="AD33" s="73"/>
      <c r="AE33" s="407"/>
      <c r="AG33" s="40"/>
      <c r="AH33" s="40"/>
      <c r="AI33" s="40"/>
      <c r="AL33" s="276">
        <v>11.1</v>
      </c>
      <c r="AM33" s="51"/>
      <c r="AN33" s="22"/>
      <c r="AO33" s="73"/>
      <c r="AP33" s="407"/>
    </row>
    <row r="34" spans="2:54" s="261" customFormat="1" ht="15" customHeight="1" x14ac:dyDescent="0.25">
      <c r="B34" s="261" t="s">
        <v>184</v>
      </c>
      <c r="C34" s="257">
        <v>1</v>
      </c>
      <c r="D34" s="261" t="s">
        <v>185</v>
      </c>
      <c r="E34" s="261" t="s">
        <v>186</v>
      </c>
      <c r="F34" s="263">
        <v>25</v>
      </c>
      <c r="G34" s="282" t="s">
        <v>560</v>
      </c>
      <c r="H34" s="522"/>
      <c r="I34" s="522"/>
      <c r="J34" s="525" t="s">
        <v>618</v>
      </c>
      <c r="K34" s="522"/>
      <c r="L34" s="51" t="s">
        <v>562</v>
      </c>
      <c r="M34" s="257"/>
      <c r="N34" s="22" t="s">
        <v>562</v>
      </c>
      <c r="O34" s="265"/>
      <c r="P34" s="51" t="s">
        <v>562</v>
      </c>
      <c r="Q34" s="257"/>
      <c r="R34" s="22" t="s">
        <v>562</v>
      </c>
      <c r="S34" s="265"/>
      <c r="T34" s="274"/>
      <c r="X34" s="532"/>
      <c r="Y34" s="533"/>
      <c r="Z34" s="533"/>
      <c r="AA34" s="257">
        <v>11.2</v>
      </c>
      <c r="AB34" s="264">
        <v>11</v>
      </c>
      <c r="AC34" s="257">
        <v>11</v>
      </c>
      <c r="AD34" s="265"/>
      <c r="AE34" s="22" t="s">
        <v>619</v>
      </c>
      <c r="AG34" s="40"/>
      <c r="AH34" s="40"/>
      <c r="AI34" s="40"/>
      <c r="AL34" s="276">
        <v>11.2</v>
      </c>
      <c r="AM34" s="264">
        <v>11</v>
      </c>
      <c r="AN34" s="257">
        <v>11</v>
      </c>
      <c r="AO34" s="265"/>
      <c r="AP34" s="22" t="s">
        <v>619</v>
      </c>
    </row>
    <row r="35" spans="2:54" s="261" customFormat="1" ht="15" customHeight="1" x14ac:dyDescent="0.25">
      <c r="B35" s="163" t="s">
        <v>171</v>
      </c>
      <c r="C35" s="25">
        <v>1</v>
      </c>
      <c r="D35" s="163" t="s">
        <v>172</v>
      </c>
      <c r="E35" s="163" t="s">
        <v>173</v>
      </c>
      <c r="F35" s="137">
        <v>25</v>
      </c>
      <c r="G35" s="282" t="s">
        <v>560</v>
      </c>
      <c r="H35" s="522" t="s">
        <v>620</v>
      </c>
      <c r="I35" s="670" t="s">
        <v>621</v>
      </c>
      <c r="J35" s="523" t="s">
        <v>622</v>
      </c>
      <c r="K35" s="522"/>
      <c r="L35" s="70"/>
      <c r="M35" s="25" t="s">
        <v>562</v>
      </c>
      <c r="N35" s="25"/>
      <c r="O35" s="69" t="s">
        <v>562</v>
      </c>
      <c r="P35" s="295"/>
      <c r="Q35" s="293" t="s">
        <v>47</v>
      </c>
      <c r="R35" s="293"/>
      <c r="S35" s="296" t="s">
        <v>47</v>
      </c>
      <c r="T35" s="51"/>
      <c r="U35" s="22" t="s">
        <v>562</v>
      </c>
      <c r="V35" s="83"/>
      <c r="W35" s="22" t="s">
        <v>562</v>
      </c>
      <c r="X35" s="532"/>
      <c r="Y35" s="533"/>
      <c r="Z35" s="552" t="s">
        <v>623</v>
      </c>
      <c r="AA35" s="257">
        <v>10.199999999999999</v>
      </c>
      <c r="AB35" s="51">
        <v>10</v>
      </c>
      <c r="AC35" s="22"/>
      <c r="AD35" s="73"/>
      <c r="AE35" s="26">
        <v>2025</v>
      </c>
      <c r="AG35" s="40"/>
      <c r="AH35" s="40"/>
      <c r="AI35" s="40"/>
      <c r="AL35" s="276">
        <v>10.199999999999999</v>
      </c>
      <c r="AM35" s="51">
        <v>10</v>
      </c>
      <c r="AN35" s="22"/>
      <c r="AO35" s="73"/>
      <c r="AP35" s="26">
        <v>2025</v>
      </c>
    </row>
    <row r="36" spans="2:54" s="261" customFormat="1" ht="15" customHeight="1" x14ac:dyDescent="0.25">
      <c r="B36" s="163" t="s">
        <v>510</v>
      </c>
      <c r="C36" s="25"/>
      <c r="D36" s="163" t="s">
        <v>172</v>
      </c>
      <c r="E36" s="163" t="s">
        <v>173</v>
      </c>
      <c r="F36" s="714"/>
      <c r="G36" s="730"/>
      <c r="H36" s="731"/>
      <c r="I36" s="731"/>
      <c r="J36" s="529"/>
      <c r="K36" s="731"/>
      <c r="L36" s="70"/>
      <c r="M36" s="25" t="s">
        <v>562</v>
      </c>
      <c r="N36" s="25"/>
      <c r="O36" s="690" t="s">
        <v>562</v>
      </c>
      <c r="P36" s="295"/>
      <c r="Q36" s="293" t="s">
        <v>47</v>
      </c>
      <c r="R36" s="293"/>
      <c r="S36" s="296" t="s">
        <v>47</v>
      </c>
      <c r="T36" s="718"/>
      <c r="U36" s="78"/>
      <c r="V36" s="78"/>
      <c r="W36" s="78"/>
      <c r="X36" s="926" t="s">
        <v>624</v>
      </c>
      <c r="Y36" s="731" t="s">
        <v>625</v>
      </c>
      <c r="Z36" s="747"/>
      <c r="AA36" s="257"/>
      <c r="AB36" s="51"/>
      <c r="AC36" s="22"/>
      <c r="AD36" s="73"/>
      <c r="AE36" s="26"/>
      <c r="AG36" s="40"/>
      <c r="AH36" s="40"/>
      <c r="AI36" s="40"/>
      <c r="AL36" s="276"/>
      <c r="AM36" s="51"/>
      <c r="AN36" s="22"/>
      <c r="AO36" s="73"/>
      <c r="AP36" s="26"/>
    </row>
    <row r="37" spans="2:54" s="261" customFormat="1" ht="15" customHeight="1" x14ac:dyDescent="0.25">
      <c r="B37" s="71" t="s">
        <v>174</v>
      </c>
      <c r="C37" s="26">
        <v>1</v>
      </c>
      <c r="D37" s="71" t="s">
        <v>175</v>
      </c>
      <c r="E37" s="71" t="s">
        <v>176</v>
      </c>
      <c r="F37" s="31">
        <v>25</v>
      </c>
      <c r="G37" s="282" t="s">
        <v>626</v>
      </c>
      <c r="H37" s="522" t="s">
        <v>177</v>
      </c>
      <c r="I37" s="522" t="s">
        <v>627</v>
      </c>
      <c r="J37" s="524" t="s">
        <v>602</v>
      </c>
      <c r="K37" s="522"/>
      <c r="L37" s="274"/>
      <c r="O37" s="275"/>
      <c r="P37" s="197"/>
      <c r="Q37" s="247" t="s">
        <v>603</v>
      </c>
      <c r="R37" s="247"/>
      <c r="S37" s="297" t="s">
        <v>603</v>
      </c>
      <c r="T37" s="102"/>
      <c r="U37" s="26" t="s">
        <v>562</v>
      </c>
      <c r="V37" s="732"/>
      <c r="W37" s="26" t="s">
        <v>562</v>
      </c>
      <c r="X37" s="532"/>
      <c r="Y37" s="533"/>
      <c r="Z37" s="533"/>
      <c r="AA37" s="257">
        <v>10.199999999999999</v>
      </c>
      <c r="AB37" s="274"/>
      <c r="AC37" s="22">
        <v>10</v>
      </c>
      <c r="AD37" s="73"/>
      <c r="AE37" s="407">
        <v>2026</v>
      </c>
      <c r="AG37" s="40"/>
      <c r="AH37" s="40"/>
      <c r="AI37" s="40"/>
      <c r="AL37" s="276">
        <v>10.199999999999999</v>
      </c>
      <c r="AM37" s="274"/>
      <c r="AN37" s="22">
        <v>10</v>
      </c>
      <c r="AO37" s="73"/>
      <c r="AP37" s="407">
        <v>2026</v>
      </c>
    </row>
    <row r="38" spans="2:54" s="261" customFormat="1" ht="15" customHeight="1" x14ac:dyDescent="0.25">
      <c r="B38" s="71" t="s">
        <v>436</v>
      </c>
      <c r="C38" s="26"/>
      <c r="D38" s="71" t="s">
        <v>175</v>
      </c>
      <c r="E38" s="71" t="s">
        <v>176</v>
      </c>
      <c r="F38" s="31"/>
      <c r="G38" s="282"/>
      <c r="H38" s="522"/>
      <c r="I38" s="522" t="s">
        <v>628</v>
      </c>
      <c r="J38" s="524"/>
      <c r="K38" s="522"/>
      <c r="L38" s="274"/>
      <c r="O38" s="275"/>
      <c r="P38" s="197"/>
      <c r="Q38" s="247" t="s">
        <v>603</v>
      </c>
      <c r="R38" s="247"/>
      <c r="S38" s="297" t="s">
        <v>603</v>
      </c>
      <c r="T38" s="102"/>
      <c r="U38" s="26" t="s">
        <v>562</v>
      </c>
      <c r="V38" s="732"/>
      <c r="W38" s="26" t="s">
        <v>562</v>
      </c>
      <c r="X38" s="532"/>
      <c r="Y38" s="533"/>
      <c r="Z38" s="533"/>
      <c r="AA38" s="257"/>
      <c r="AB38" s="274"/>
      <c r="AC38" s="22"/>
      <c r="AD38" s="73"/>
      <c r="AE38" s="407"/>
      <c r="AG38" s="40"/>
      <c r="AH38" s="40"/>
      <c r="AI38" s="40"/>
      <c r="AL38" s="276"/>
      <c r="AM38" s="274"/>
      <c r="AN38" s="22"/>
      <c r="AO38" s="73"/>
      <c r="AP38" s="407"/>
    </row>
    <row r="39" spans="2:54" s="261" customFormat="1" ht="15" customHeight="1" x14ac:dyDescent="0.25">
      <c r="B39" s="71" t="s">
        <v>482</v>
      </c>
      <c r="C39" s="17"/>
      <c r="D39" s="71" t="s">
        <v>175</v>
      </c>
      <c r="E39" s="71" t="s">
        <v>176</v>
      </c>
      <c r="F39" s="714"/>
      <c r="G39" s="730"/>
      <c r="H39" s="731"/>
      <c r="I39" s="522" t="s">
        <v>629</v>
      </c>
      <c r="J39" s="529"/>
      <c r="K39" s="731"/>
      <c r="L39" s="716"/>
      <c r="M39" s="19"/>
      <c r="N39" s="19"/>
      <c r="O39" s="717"/>
      <c r="P39" s="197"/>
      <c r="Q39" s="247" t="s">
        <v>603</v>
      </c>
      <c r="R39" s="247"/>
      <c r="S39" s="297" t="s">
        <v>603</v>
      </c>
      <c r="T39" s="102"/>
      <c r="U39" s="26" t="s">
        <v>562</v>
      </c>
      <c r="V39" s="732"/>
      <c r="W39" s="26" t="s">
        <v>562</v>
      </c>
      <c r="X39" s="925" t="s">
        <v>630</v>
      </c>
      <c r="Y39" s="747"/>
      <c r="Z39" s="747"/>
      <c r="AA39" s="257"/>
      <c r="AB39" s="274"/>
      <c r="AC39" s="22"/>
      <c r="AD39" s="73"/>
      <c r="AE39" s="407"/>
      <c r="AG39" s="40"/>
      <c r="AH39" s="40"/>
      <c r="AI39" s="40"/>
      <c r="AL39" s="276"/>
      <c r="AM39" s="274"/>
      <c r="AN39" s="22"/>
      <c r="AO39" s="73"/>
      <c r="AP39" s="407"/>
    </row>
    <row r="40" spans="2:54" s="261" customFormat="1" ht="15" customHeight="1" x14ac:dyDescent="0.25">
      <c r="B40" s="71" t="s">
        <v>181</v>
      </c>
      <c r="C40" s="26">
        <v>1</v>
      </c>
      <c r="D40" s="71" t="s">
        <v>182</v>
      </c>
      <c r="E40" s="71" t="s">
        <v>183</v>
      </c>
      <c r="F40" s="31">
        <v>25</v>
      </c>
      <c r="G40" s="282" t="s">
        <v>175</v>
      </c>
      <c r="H40" s="522" t="s">
        <v>163</v>
      </c>
      <c r="I40" s="522" t="s">
        <v>631</v>
      </c>
      <c r="J40" s="524" t="s">
        <v>632</v>
      </c>
      <c r="K40" s="522"/>
      <c r="L40" s="274"/>
      <c r="O40" s="275"/>
      <c r="P40" s="197" t="s">
        <v>603</v>
      </c>
      <c r="Q40" s="247"/>
      <c r="R40" s="247" t="s">
        <v>603</v>
      </c>
      <c r="S40" s="297"/>
      <c r="T40" s="102" t="s">
        <v>562</v>
      </c>
      <c r="V40" s="26" t="s">
        <v>562</v>
      </c>
      <c r="X40" s="532" t="s">
        <v>633</v>
      </c>
      <c r="Y40" s="533"/>
      <c r="Z40" s="533"/>
      <c r="AA40" s="257">
        <v>11.1</v>
      </c>
      <c r="AB40" s="274"/>
      <c r="AC40" s="22">
        <v>11</v>
      </c>
      <c r="AD40" s="73"/>
      <c r="AE40" s="407">
        <v>2026</v>
      </c>
      <c r="AG40" s="40"/>
      <c r="AH40" s="40"/>
      <c r="AI40" s="40"/>
      <c r="AL40" s="276">
        <v>11.1</v>
      </c>
      <c r="AM40" s="274"/>
      <c r="AN40" s="22">
        <v>11</v>
      </c>
      <c r="AO40" s="73"/>
      <c r="AP40" s="407">
        <v>2026</v>
      </c>
    </row>
    <row r="41" spans="2:54" s="261" customFormat="1" ht="15" customHeight="1" x14ac:dyDescent="0.25">
      <c r="B41" s="71" t="s">
        <v>485</v>
      </c>
      <c r="C41" s="17"/>
      <c r="D41" s="71" t="s">
        <v>182</v>
      </c>
      <c r="E41" s="71" t="s">
        <v>183</v>
      </c>
      <c r="F41" s="714"/>
      <c r="G41" s="730"/>
      <c r="H41" s="731"/>
      <c r="I41" s="731"/>
      <c r="J41" s="529"/>
      <c r="K41" s="731"/>
      <c r="L41" s="716"/>
      <c r="M41" s="19"/>
      <c r="N41" s="19"/>
      <c r="O41" s="717"/>
      <c r="P41" s="197" t="s">
        <v>603</v>
      </c>
      <c r="Q41" s="247"/>
      <c r="R41" s="247" t="s">
        <v>603</v>
      </c>
      <c r="S41" s="297"/>
      <c r="T41" s="102" t="s">
        <v>562</v>
      </c>
      <c r="U41" s="78"/>
      <c r="V41" s="26" t="s">
        <v>562</v>
      </c>
      <c r="W41" s="78"/>
      <c r="X41" s="925" t="s">
        <v>634</v>
      </c>
      <c r="Y41" s="747"/>
      <c r="Z41" s="747"/>
      <c r="AA41" s="257"/>
      <c r="AB41" s="274"/>
      <c r="AC41" s="22"/>
      <c r="AD41" s="73"/>
      <c r="AE41" s="407"/>
      <c r="AG41" s="40"/>
      <c r="AH41" s="40"/>
      <c r="AI41" s="40"/>
      <c r="AL41" s="276"/>
      <c r="AM41" s="274"/>
      <c r="AN41" s="22"/>
      <c r="AO41" s="73"/>
      <c r="AP41" s="407"/>
    </row>
    <row r="42" spans="2:54" s="261" customFormat="1" ht="15" customHeight="1" x14ac:dyDescent="0.25">
      <c r="B42" t="s">
        <v>283</v>
      </c>
      <c r="C42" s="1">
        <v>2</v>
      </c>
      <c r="D42" t="s">
        <v>284</v>
      </c>
      <c r="E42" t="s">
        <v>285</v>
      </c>
      <c r="F42" s="181">
        <v>25</v>
      </c>
      <c r="G42" s="91" t="s">
        <v>450</v>
      </c>
      <c r="H42" s="201"/>
      <c r="I42" s="710" t="s">
        <v>635</v>
      </c>
      <c r="J42" s="237"/>
      <c r="K42" s="201"/>
      <c r="L42" s="264"/>
      <c r="M42" s="22" t="s">
        <v>562</v>
      </c>
      <c r="N42" s="257"/>
      <c r="O42" s="73" t="s">
        <v>562</v>
      </c>
      <c r="P42" s="264"/>
      <c r="Q42" s="22" t="s">
        <v>562</v>
      </c>
      <c r="R42" s="257"/>
      <c r="S42" s="73" t="s">
        <v>562</v>
      </c>
      <c r="T42" s="74"/>
      <c r="U42" s="1"/>
      <c r="V42" s="1"/>
      <c r="W42" s="1"/>
      <c r="X42" s="233" t="s">
        <v>636</v>
      </c>
      <c r="Y42" s="230"/>
      <c r="Z42" s="709"/>
      <c r="AA42" s="542">
        <v>10.1</v>
      </c>
      <c r="AB42" s="335">
        <v>10</v>
      </c>
      <c r="AC42" s="27">
        <v>8</v>
      </c>
      <c r="AD42" s="88"/>
      <c r="AE42"/>
      <c r="AG42" s="40"/>
      <c r="AH42" s="40"/>
      <c r="AI42" s="40"/>
      <c r="AK42"/>
      <c r="AL42" s="549">
        <v>10.1</v>
      </c>
      <c r="AM42" s="335">
        <v>10</v>
      </c>
      <c r="AN42" s="27">
        <v>8</v>
      </c>
      <c r="AO42" s="88"/>
      <c r="AP42" s="87"/>
      <c r="AQ42" s="87"/>
      <c r="AR42"/>
      <c r="AS42" s="87"/>
      <c r="AT42" s="88"/>
      <c r="AU42" s="366" t="s">
        <v>563</v>
      </c>
      <c r="AV42" s="367" t="s">
        <v>563</v>
      </c>
      <c r="AW42" s="87"/>
      <c r="AX42" s="88"/>
      <c r="AY42" s="227"/>
      <c r="AZ42"/>
      <c r="BA42" s="88"/>
      <c r="BB42"/>
    </row>
    <row r="43" spans="2:54" s="261" customFormat="1" ht="15" customHeight="1" x14ac:dyDescent="0.25">
      <c r="B43" t="s">
        <v>637</v>
      </c>
      <c r="C43" s="17"/>
      <c r="D43" t="s">
        <v>284</v>
      </c>
      <c r="E43" t="s">
        <v>285</v>
      </c>
      <c r="F43" s="714"/>
      <c r="G43" s="715"/>
      <c r="H43" s="203"/>
      <c r="I43" s="203" t="s">
        <v>638</v>
      </c>
      <c r="J43" s="529"/>
      <c r="K43" s="203"/>
      <c r="L43" s="264"/>
      <c r="M43" s="22" t="s">
        <v>562</v>
      </c>
      <c r="N43" s="257"/>
      <c r="O43" s="73" t="s">
        <v>562</v>
      </c>
      <c r="P43" s="264"/>
      <c r="Q43" s="22" t="s">
        <v>562</v>
      </c>
      <c r="R43" s="257"/>
      <c r="S43" s="73" t="s">
        <v>562</v>
      </c>
      <c r="T43" s="718"/>
      <c r="U43" s="78"/>
      <c r="V43" s="78"/>
      <c r="W43" s="78"/>
      <c r="X43" s="744"/>
      <c r="Y43" s="82"/>
      <c r="Z43" s="82"/>
      <c r="AA43" s="542"/>
      <c r="AB43" s="335"/>
      <c r="AC43" s="27"/>
      <c r="AD43" s="88"/>
      <c r="AE43"/>
      <c r="AG43" s="40"/>
      <c r="AH43" s="40"/>
      <c r="AI43" s="40"/>
      <c r="AK43"/>
      <c r="AL43" s="719"/>
      <c r="AM43" s="335"/>
      <c r="AN43" s="27"/>
      <c r="AO43" s="88"/>
      <c r="AP43" s="87"/>
      <c r="AQ43" s="87"/>
      <c r="AR43"/>
      <c r="AS43" s="87"/>
      <c r="AT43" s="88"/>
      <c r="AU43" s="366"/>
      <c r="AV43" s="367"/>
      <c r="AW43" s="87"/>
      <c r="AX43" s="88"/>
      <c r="AY43" s="227"/>
      <c r="AZ43"/>
      <c r="BA43" s="88"/>
      <c r="BB43"/>
    </row>
    <row r="44" spans="2:54" s="261" customFormat="1" ht="15" customHeight="1" x14ac:dyDescent="0.25">
      <c r="B44" t="s">
        <v>312</v>
      </c>
      <c r="C44" s="1">
        <v>1</v>
      </c>
      <c r="D44" t="s">
        <v>313</v>
      </c>
      <c r="E44" t="s">
        <v>314</v>
      </c>
      <c r="F44" s="181">
        <v>25</v>
      </c>
      <c r="G44" s="91" t="s">
        <v>560</v>
      </c>
      <c r="H44" s="201"/>
      <c r="I44" s="201"/>
      <c r="J44" s="237"/>
      <c r="K44" s="201"/>
      <c r="L44" s="264"/>
      <c r="M44" s="22" t="s">
        <v>562</v>
      </c>
      <c r="N44" s="257"/>
      <c r="O44" s="73" t="s">
        <v>562</v>
      </c>
      <c r="P44" s="264"/>
      <c r="Q44" s="22" t="s">
        <v>562</v>
      </c>
      <c r="R44" s="257"/>
      <c r="S44" s="73" t="s">
        <v>562</v>
      </c>
      <c r="T44" s="74"/>
      <c r="U44" s="1"/>
      <c r="V44" s="1"/>
      <c r="W44" s="1"/>
      <c r="X44" s="233"/>
      <c r="Y44" s="230"/>
      <c r="Z44" s="230"/>
      <c r="AA44" s="543">
        <v>4.2</v>
      </c>
      <c r="AB44" s="68">
        <v>4</v>
      </c>
      <c r="AC44" s="81">
        <v>4</v>
      </c>
      <c r="AD44" s="88"/>
      <c r="AE44"/>
      <c r="AG44" s="40"/>
      <c r="AH44" s="40"/>
      <c r="AI44" s="40"/>
      <c r="AK44"/>
      <c r="AL44" s="545">
        <v>4.2</v>
      </c>
      <c r="AM44" s="68">
        <v>4</v>
      </c>
      <c r="AN44" s="81">
        <v>4</v>
      </c>
      <c r="AO44" s="88"/>
      <c r="AP44" s="87"/>
      <c r="AQ44" s="87"/>
      <c r="AR44"/>
      <c r="AS44" s="87"/>
      <c r="AT44" s="88"/>
      <c r="AU44" s="87"/>
      <c r="AV44" s="88"/>
      <c r="AW44" s="368" t="s">
        <v>563</v>
      </c>
      <c r="AX44" s="369" t="s">
        <v>563</v>
      </c>
      <c r="AY44" s="227"/>
      <c r="AZ44"/>
      <c r="BA44" s="88"/>
      <c r="BB44"/>
    </row>
    <row r="45" spans="2:54" s="261" customFormat="1" ht="15" customHeight="1" x14ac:dyDescent="0.25">
      <c r="B45" t="s">
        <v>335</v>
      </c>
      <c r="C45" s="1">
        <v>2</v>
      </c>
      <c r="D45" t="s">
        <v>336</v>
      </c>
      <c r="E45" t="s">
        <v>337</v>
      </c>
      <c r="F45" s="181">
        <v>25</v>
      </c>
      <c r="G45" s="91" t="s">
        <v>313</v>
      </c>
      <c r="H45" s="201"/>
      <c r="I45" s="710" t="s">
        <v>635</v>
      </c>
      <c r="J45" s="237"/>
      <c r="K45" s="201"/>
      <c r="L45" s="264"/>
      <c r="M45" s="22" t="s">
        <v>562</v>
      </c>
      <c r="N45" s="257"/>
      <c r="O45" s="73" t="s">
        <v>562</v>
      </c>
      <c r="P45" s="264"/>
      <c r="Q45" s="22" t="s">
        <v>562</v>
      </c>
      <c r="R45" s="257"/>
      <c r="S45" s="73" t="s">
        <v>562</v>
      </c>
      <c r="T45" s="74"/>
      <c r="U45" s="1"/>
      <c r="V45" s="1"/>
      <c r="W45" s="1"/>
      <c r="X45" s="233" t="s">
        <v>639</v>
      </c>
      <c r="Y45" s="230"/>
      <c r="Z45" s="709"/>
      <c r="AA45" s="543">
        <v>10.1</v>
      </c>
      <c r="AB45" s="335">
        <v>10</v>
      </c>
      <c r="AC45" s="27">
        <v>8</v>
      </c>
      <c r="AD45" s="88"/>
      <c r="AE45"/>
      <c r="AG45" s="40"/>
      <c r="AH45" s="40"/>
      <c r="AI45" s="40"/>
      <c r="AK45"/>
      <c r="AL45" s="545">
        <v>10.1</v>
      </c>
      <c r="AM45" s="335">
        <v>10</v>
      </c>
      <c r="AN45" s="27">
        <v>8</v>
      </c>
      <c r="AO45" s="88"/>
      <c r="AP45" s="87"/>
      <c r="AQ45" s="87"/>
      <c r="AR45"/>
      <c r="AS45" s="87"/>
      <c r="AT45" s="88"/>
      <c r="AU45" s="87"/>
      <c r="AV45" s="88"/>
      <c r="AW45" s="368" t="s">
        <v>563</v>
      </c>
      <c r="AX45" s="369" t="s">
        <v>563</v>
      </c>
      <c r="AY45" s="227"/>
      <c r="AZ45"/>
      <c r="BA45" s="88"/>
      <c r="BB45"/>
    </row>
    <row r="46" spans="2:54" s="261" customFormat="1" ht="15" customHeight="1" x14ac:dyDescent="0.25">
      <c r="B46" t="s">
        <v>640</v>
      </c>
      <c r="C46" s="17"/>
      <c r="D46" t="s">
        <v>336</v>
      </c>
      <c r="E46" t="s">
        <v>337</v>
      </c>
      <c r="F46" s="714"/>
      <c r="G46" s="715"/>
      <c r="H46" s="203"/>
      <c r="I46" s="203" t="s">
        <v>638</v>
      </c>
      <c r="J46" s="529"/>
      <c r="K46" s="203"/>
      <c r="L46" s="264"/>
      <c r="M46" s="22" t="s">
        <v>562</v>
      </c>
      <c r="N46" s="257"/>
      <c r="O46" s="73" t="s">
        <v>562</v>
      </c>
      <c r="P46" s="264"/>
      <c r="Q46" s="22" t="s">
        <v>562</v>
      </c>
      <c r="R46" s="257"/>
      <c r="S46" s="73" t="s">
        <v>562</v>
      </c>
      <c r="T46" s="718"/>
      <c r="U46" s="78"/>
      <c r="V46" s="78"/>
      <c r="W46" s="78"/>
      <c r="X46" s="744"/>
      <c r="Y46" s="82"/>
      <c r="Z46" s="82"/>
      <c r="AA46" s="543"/>
      <c r="AB46" s="335"/>
      <c r="AC46" s="27"/>
      <c r="AD46" s="88"/>
      <c r="AE46"/>
      <c r="AG46" s="40"/>
      <c r="AH46" s="40"/>
      <c r="AI46" s="40"/>
      <c r="AK46"/>
      <c r="AL46" s="545"/>
      <c r="AM46" s="335"/>
      <c r="AN46" s="27"/>
      <c r="AO46" s="88"/>
      <c r="AP46"/>
      <c r="AQ46" s="87"/>
      <c r="AR46"/>
      <c r="AS46" s="87"/>
      <c r="AT46" s="88"/>
      <c r="AU46" s="87"/>
      <c r="AV46" s="88"/>
      <c r="AW46" s="368"/>
      <c r="AX46" s="369"/>
      <c r="AY46" s="227"/>
      <c r="AZ46"/>
      <c r="BA46" s="88"/>
      <c r="BB46"/>
    </row>
    <row r="47" spans="2:54" s="261" customFormat="1" ht="15" customHeight="1" x14ac:dyDescent="0.25">
      <c r="B47" t="s">
        <v>231</v>
      </c>
      <c r="C47" s="1">
        <v>2</v>
      </c>
      <c r="D47" t="s">
        <v>232</v>
      </c>
      <c r="E47" t="s">
        <v>233</v>
      </c>
      <c r="F47" s="181">
        <v>25</v>
      </c>
      <c r="G47" s="91" t="s">
        <v>207</v>
      </c>
      <c r="H47" s="201"/>
      <c r="I47" s="710" t="s">
        <v>635</v>
      </c>
      <c r="J47" s="237"/>
      <c r="K47" s="201"/>
      <c r="L47" s="264"/>
      <c r="M47" s="22" t="s">
        <v>562</v>
      </c>
      <c r="N47" s="257"/>
      <c r="O47" s="73" t="s">
        <v>562</v>
      </c>
      <c r="P47" s="264"/>
      <c r="Q47" s="22" t="s">
        <v>562</v>
      </c>
      <c r="R47" s="257"/>
      <c r="S47" s="73" t="s">
        <v>562</v>
      </c>
      <c r="T47" s="74"/>
      <c r="U47" s="1"/>
      <c r="V47" s="1"/>
      <c r="W47" s="1"/>
      <c r="X47" s="233" t="s">
        <v>641</v>
      </c>
      <c r="Y47" s="230"/>
      <c r="Z47" s="709"/>
      <c r="AA47" s="383">
        <v>10.1</v>
      </c>
      <c r="AB47" s="335">
        <v>10</v>
      </c>
      <c r="AC47" s="27">
        <v>8</v>
      </c>
      <c r="AD47" s="338"/>
      <c r="AE47"/>
      <c r="AG47" s="40"/>
      <c r="AH47" s="40"/>
      <c r="AI47" s="40"/>
      <c r="AK47"/>
      <c r="AL47" s="550">
        <v>10.1</v>
      </c>
      <c r="AM47" s="335">
        <v>10</v>
      </c>
      <c r="AN47" s="27">
        <v>8</v>
      </c>
      <c r="AO47" s="338"/>
      <c r="AP47"/>
      <c r="AQ47" s="87"/>
      <c r="AR47"/>
      <c r="AS47" s="348" t="s">
        <v>563</v>
      </c>
      <c r="AT47" s="349" t="s">
        <v>563</v>
      </c>
      <c r="AU47" s="87"/>
      <c r="AV47" s="88"/>
      <c r="AW47" s="87"/>
      <c r="AX47" s="88"/>
      <c r="AY47" s="227"/>
      <c r="AZ47"/>
      <c r="BA47" s="88"/>
      <c r="BB47"/>
    </row>
    <row r="48" spans="2:54" s="261" customFormat="1" ht="15" customHeight="1" x14ac:dyDescent="0.25">
      <c r="B48" t="s">
        <v>642</v>
      </c>
      <c r="C48" s="17"/>
      <c r="D48" t="s">
        <v>232</v>
      </c>
      <c r="E48" t="s">
        <v>233</v>
      </c>
      <c r="F48" s="714"/>
      <c r="G48" s="715"/>
      <c r="H48" s="203"/>
      <c r="I48" s="203" t="s">
        <v>638</v>
      </c>
      <c r="J48" s="529"/>
      <c r="K48" s="203"/>
      <c r="L48" s="264"/>
      <c r="M48" s="22" t="s">
        <v>562</v>
      </c>
      <c r="N48" s="257"/>
      <c r="O48" s="73" t="s">
        <v>562</v>
      </c>
      <c r="P48" s="264"/>
      <c r="Q48" s="22" t="s">
        <v>562</v>
      </c>
      <c r="R48" s="257"/>
      <c r="S48" s="73" t="s">
        <v>562</v>
      </c>
      <c r="T48" s="718"/>
      <c r="U48" s="78"/>
      <c r="V48" s="78"/>
      <c r="W48" s="78"/>
      <c r="X48" s="744"/>
      <c r="Y48" s="82"/>
      <c r="Z48" s="82"/>
      <c r="AA48" s="383"/>
      <c r="AB48" s="335"/>
      <c r="AC48" s="27"/>
      <c r="AD48" s="338"/>
      <c r="AE48"/>
      <c r="AG48" s="40"/>
      <c r="AH48" s="40"/>
      <c r="AI48" s="40"/>
      <c r="AK48"/>
      <c r="AL48" s="550"/>
      <c r="AM48" s="335"/>
      <c r="AN48" s="27"/>
      <c r="AO48" s="338"/>
      <c r="AP48"/>
      <c r="AQ48" s="87"/>
      <c r="AR48"/>
      <c r="AS48" s="348"/>
      <c r="AT48" s="349"/>
      <c r="AU48" s="87"/>
      <c r="AV48" s="88"/>
      <c r="AW48" s="87"/>
      <c r="AX48" s="88"/>
      <c r="AY48" s="227"/>
      <c r="AZ48"/>
      <c r="BA48" s="88"/>
      <c r="BB48"/>
    </row>
    <row r="49" spans="2:54" s="261" customFormat="1" ht="15" customHeight="1" x14ac:dyDescent="0.25">
      <c r="B49" t="s">
        <v>259</v>
      </c>
      <c r="C49" s="1">
        <v>1</v>
      </c>
      <c r="D49" t="s">
        <v>450</v>
      </c>
      <c r="E49" t="s">
        <v>261</v>
      </c>
      <c r="F49" s="181">
        <v>25</v>
      </c>
      <c r="G49" s="91" t="s">
        <v>560</v>
      </c>
      <c r="H49" s="201"/>
      <c r="I49" s="201"/>
      <c r="J49" s="237"/>
      <c r="K49" s="201"/>
      <c r="L49" s="264"/>
      <c r="M49" s="22" t="s">
        <v>562</v>
      </c>
      <c r="N49" s="257"/>
      <c r="O49" s="73" t="s">
        <v>562</v>
      </c>
      <c r="P49" s="264"/>
      <c r="Q49" s="22" t="s">
        <v>562</v>
      </c>
      <c r="R49" s="257"/>
      <c r="S49" s="73" t="s">
        <v>562</v>
      </c>
      <c r="T49" s="74"/>
      <c r="U49" s="1"/>
      <c r="V49" s="1"/>
      <c r="W49" s="1"/>
      <c r="X49" s="233"/>
      <c r="Y49" s="230"/>
      <c r="Z49" s="230"/>
      <c r="AA49" s="542">
        <v>4.2</v>
      </c>
      <c r="AB49" s="68">
        <v>4</v>
      </c>
      <c r="AC49" s="81">
        <v>4</v>
      </c>
      <c r="AD49" s="88"/>
      <c r="AE49"/>
      <c r="AG49" s="40"/>
      <c r="AH49" s="40"/>
      <c r="AI49" s="40"/>
      <c r="AK49"/>
      <c r="AL49" s="549">
        <v>4.2</v>
      </c>
      <c r="AM49" s="68">
        <v>4</v>
      </c>
      <c r="AN49" s="81">
        <v>4</v>
      </c>
      <c r="AO49" s="88"/>
      <c r="AP49" s="87"/>
      <c r="AQ49" s="87"/>
      <c r="AR49"/>
      <c r="AS49" s="87"/>
      <c r="AT49" s="88"/>
      <c r="AU49" s="366" t="s">
        <v>563</v>
      </c>
      <c r="AV49" s="367" t="s">
        <v>563</v>
      </c>
      <c r="AW49" s="87"/>
      <c r="AX49" s="88"/>
      <c r="AY49" s="227"/>
      <c r="AZ49"/>
      <c r="BA49" s="88"/>
      <c r="BB49"/>
    </row>
    <row r="50" spans="2:54" s="261" customFormat="1" ht="15" customHeight="1" x14ac:dyDescent="0.25">
      <c r="B50" t="s">
        <v>206</v>
      </c>
      <c r="C50" s="1">
        <v>1</v>
      </c>
      <c r="D50" t="s">
        <v>207</v>
      </c>
      <c r="E50" t="s">
        <v>208</v>
      </c>
      <c r="F50" s="181">
        <v>25</v>
      </c>
      <c r="G50" s="91" t="s">
        <v>560</v>
      </c>
      <c r="H50" s="201"/>
      <c r="I50" s="201"/>
      <c r="J50" s="237"/>
      <c r="K50" s="201"/>
      <c r="L50" s="264"/>
      <c r="M50" s="22" t="s">
        <v>562</v>
      </c>
      <c r="N50" s="257"/>
      <c r="O50" s="73" t="s">
        <v>562</v>
      </c>
      <c r="P50" s="264"/>
      <c r="Q50" s="22" t="s">
        <v>562</v>
      </c>
      <c r="R50" s="257"/>
      <c r="S50" s="73" t="s">
        <v>562</v>
      </c>
      <c r="T50" s="74"/>
      <c r="U50" s="1"/>
      <c r="V50" s="1"/>
      <c r="W50" s="1"/>
      <c r="X50" s="233"/>
      <c r="Y50" s="230"/>
      <c r="Z50" s="230"/>
      <c r="AA50" s="383">
        <v>4.2</v>
      </c>
      <c r="AB50" s="68">
        <v>4</v>
      </c>
      <c r="AC50" s="81">
        <v>4</v>
      </c>
      <c r="AD50" s="340"/>
      <c r="AE50"/>
      <c r="AH50" s="40"/>
      <c r="AI50" s="40"/>
      <c r="AK50"/>
      <c r="AL50" s="550">
        <v>4.2</v>
      </c>
      <c r="AM50" s="68">
        <v>4</v>
      </c>
      <c r="AN50" s="81">
        <v>4</v>
      </c>
      <c r="AO50" s="340"/>
      <c r="AP50"/>
      <c r="AQ50" s="87"/>
      <c r="AR50"/>
      <c r="AS50" s="348" t="s">
        <v>563</v>
      </c>
      <c r="AT50" s="349" t="s">
        <v>563</v>
      </c>
      <c r="AU50" s="87"/>
      <c r="AV50" s="88"/>
      <c r="AW50" s="87"/>
      <c r="AX50" s="88"/>
      <c r="AY50" s="227"/>
      <c r="AZ50"/>
      <c r="BA50" s="88"/>
      <c r="BB50"/>
    </row>
    <row r="51" spans="2:54" s="261" customFormat="1" ht="15" customHeight="1" x14ac:dyDescent="0.25">
      <c r="B51" s="162" t="s">
        <v>135</v>
      </c>
      <c r="C51" s="90">
        <v>1</v>
      </c>
      <c r="D51" s="162" t="s">
        <v>136</v>
      </c>
      <c r="E51" s="162" t="s">
        <v>137</v>
      </c>
      <c r="F51" s="136">
        <v>25</v>
      </c>
      <c r="G51" s="282" t="s">
        <v>560</v>
      </c>
      <c r="H51" s="522"/>
      <c r="I51" s="522"/>
      <c r="J51" s="523" t="s">
        <v>588</v>
      </c>
      <c r="K51" s="522"/>
      <c r="L51" s="70" t="s">
        <v>562</v>
      </c>
      <c r="M51" s="25"/>
      <c r="N51" s="25" t="s">
        <v>562</v>
      </c>
      <c r="O51" s="69"/>
      <c r="P51" s="291" t="s">
        <v>562</v>
      </c>
      <c r="Q51" s="292"/>
      <c r="R51" s="293" t="s">
        <v>47</v>
      </c>
      <c r="S51" s="294"/>
      <c r="T51" s="274"/>
      <c r="X51" s="534" t="s">
        <v>643</v>
      </c>
      <c r="Y51" s="533"/>
      <c r="Z51" s="533"/>
      <c r="AA51" s="257">
        <v>3.1</v>
      </c>
      <c r="AB51" s="254">
        <v>3</v>
      </c>
      <c r="AC51" s="42"/>
      <c r="AD51" s="110"/>
      <c r="AE51" s="118">
        <v>2025</v>
      </c>
      <c r="AH51" s="40"/>
      <c r="AI51" s="40"/>
      <c r="AL51" s="276">
        <v>3.1</v>
      </c>
      <c r="AM51" s="254">
        <v>3</v>
      </c>
      <c r="AN51" s="42"/>
      <c r="AO51" s="110"/>
      <c r="AP51" s="118">
        <v>2025</v>
      </c>
    </row>
    <row r="52" spans="2:54" x14ac:dyDescent="0.25">
      <c r="B52" s="162" t="s">
        <v>138</v>
      </c>
      <c r="C52" s="90"/>
      <c r="D52" s="162" t="s">
        <v>136</v>
      </c>
      <c r="E52" s="162" t="s">
        <v>137</v>
      </c>
      <c r="F52" s="136"/>
      <c r="G52" s="282"/>
      <c r="H52" s="531" t="s">
        <v>581</v>
      </c>
      <c r="I52" s="522" t="s">
        <v>644</v>
      </c>
      <c r="J52" s="523"/>
      <c r="K52" s="525"/>
      <c r="L52" s="70" t="s">
        <v>562</v>
      </c>
      <c r="M52" s="25"/>
      <c r="N52" s="25" t="s">
        <v>562</v>
      </c>
      <c r="O52" s="69"/>
      <c r="P52" s="291" t="s">
        <v>562</v>
      </c>
      <c r="Q52" s="292"/>
      <c r="R52" s="293" t="s">
        <v>47</v>
      </c>
      <c r="S52" s="294"/>
      <c r="T52" s="274"/>
      <c r="U52" s="261"/>
      <c r="V52" s="261"/>
      <c r="W52" s="275"/>
      <c r="X52" s="532" t="s">
        <v>645</v>
      </c>
      <c r="Y52" s="533"/>
      <c r="Z52" s="533"/>
      <c r="AA52" s="265">
        <v>3.1</v>
      </c>
      <c r="AB52" s="308">
        <v>3</v>
      </c>
      <c r="AC52" s="42"/>
      <c r="AD52" s="110"/>
      <c r="AE52" s="118"/>
      <c r="AH52" s="22"/>
      <c r="AI52" s="41"/>
      <c r="AK52" s="261"/>
      <c r="AL52" s="276">
        <v>3.1</v>
      </c>
      <c r="AM52" s="254"/>
      <c r="AN52" s="42"/>
      <c r="AO52" s="110"/>
      <c r="AP52" s="118"/>
      <c r="AQ52" s="261"/>
      <c r="AR52" s="261"/>
      <c r="AS52" s="261"/>
      <c r="AT52" s="261"/>
      <c r="AU52" s="261"/>
      <c r="AV52" s="261"/>
      <c r="AW52" s="261"/>
      <c r="AX52" s="261"/>
      <c r="AY52" s="261"/>
      <c r="AZ52" s="261"/>
      <c r="BA52" s="261"/>
      <c r="BB52" s="261"/>
    </row>
    <row r="53" spans="2:54" x14ac:dyDescent="0.25">
      <c r="B53" s="162" t="s">
        <v>428</v>
      </c>
      <c r="C53" s="90"/>
      <c r="D53" s="162" t="s">
        <v>136</v>
      </c>
      <c r="E53" s="162" t="s">
        <v>137</v>
      </c>
      <c r="F53" s="136"/>
      <c r="G53" s="282"/>
      <c r="H53" s="522"/>
      <c r="I53" s="522"/>
      <c r="J53" s="523"/>
      <c r="K53" s="525"/>
      <c r="L53" s="70" t="s">
        <v>562</v>
      </c>
      <c r="M53" s="25"/>
      <c r="N53" s="25" t="s">
        <v>562</v>
      </c>
      <c r="O53" s="69"/>
      <c r="P53" s="291" t="s">
        <v>562</v>
      </c>
      <c r="Q53" s="292"/>
      <c r="R53" s="293" t="s">
        <v>47</v>
      </c>
      <c r="S53" s="294"/>
      <c r="T53" s="274"/>
      <c r="U53" s="261"/>
      <c r="V53" s="261"/>
      <c r="W53" s="275"/>
      <c r="X53" s="532" t="s">
        <v>575</v>
      </c>
      <c r="Y53" s="533" t="s">
        <v>646</v>
      </c>
      <c r="Z53" s="533"/>
      <c r="AA53" s="265">
        <v>3.1</v>
      </c>
      <c r="AB53" s="274"/>
      <c r="AC53" s="381"/>
      <c r="AD53" s="339"/>
      <c r="AE53" s="118">
        <v>2025</v>
      </c>
      <c r="AG53" s="71"/>
      <c r="AH53" s="80"/>
      <c r="AI53" s="80"/>
      <c r="AK53" s="261"/>
      <c r="AL53" s="276">
        <v>3.1</v>
      </c>
      <c r="AM53" s="274"/>
      <c r="AN53" s="381"/>
      <c r="AO53" s="339"/>
      <c r="AP53" s="118">
        <v>2025</v>
      </c>
      <c r="AQ53" s="261"/>
      <c r="AR53" s="261"/>
      <c r="AS53" s="261"/>
      <c r="AT53" s="261"/>
      <c r="AU53" s="261"/>
      <c r="AV53" s="261"/>
      <c r="AW53" s="261"/>
      <c r="AX53" s="261"/>
      <c r="AY53" s="261"/>
      <c r="AZ53" s="261"/>
      <c r="BA53" s="261"/>
      <c r="BB53" s="261"/>
    </row>
    <row r="54" spans="2:54" x14ac:dyDescent="0.25">
      <c r="B54" s="259" t="s">
        <v>116</v>
      </c>
      <c r="C54" s="258">
        <v>1</v>
      </c>
      <c r="D54" s="259" t="s">
        <v>117</v>
      </c>
      <c r="E54" s="259" t="s">
        <v>118</v>
      </c>
      <c r="F54" s="260">
        <v>25</v>
      </c>
      <c r="G54" s="282" t="s">
        <v>560</v>
      </c>
      <c r="H54" s="522"/>
      <c r="I54" s="522"/>
      <c r="J54" s="525" t="s">
        <v>618</v>
      </c>
      <c r="K54" s="525"/>
      <c r="L54" s="108" t="s">
        <v>562</v>
      </c>
      <c r="M54" s="258"/>
      <c r="N54" s="42" t="s">
        <v>562</v>
      </c>
      <c r="O54" s="262"/>
      <c r="P54" s="108" t="s">
        <v>562</v>
      </c>
      <c r="Q54" s="258"/>
      <c r="R54" s="42" t="s">
        <v>562</v>
      </c>
      <c r="S54" s="262"/>
      <c r="T54" s="274"/>
      <c r="U54" s="261"/>
      <c r="V54" s="261"/>
      <c r="W54" s="275"/>
      <c r="X54" s="532"/>
      <c r="Y54" s="533"/>
      <c r="Z54" s="533"/>
      <c r="AA54" s="265">
        <v>1.2</v>
      </c>
      <c r="AB54" s="273">
        <v>1</v>
      </c>
      <c r="AC54" s="258">
        <v>1</v>
      </c>
      <c r="AD54" s="262"/>
      <c r="AE54" s="22" t="s">
        <v>619</v>
      </c>
      <c r="AG54" s="555"/>
      <c r="AH54" s="80"/>
      <c r="AI54" s="80"/>
      <c r="AK54" s="261"/>
      <c r="AL54" s="276">
        <v>1.2</v>
      </c>
      <c r="AM54" s="273">
        <v>1</v>
      </c>
      <c r="AN54" s="258">
        <v>1</v>
      </c>
      <c r="AO54" s="262"/>
      <c r="AP54" s="22" t="s">
        <v>619</v>
      </c>
      <c r="AQ54" s="261"/>
      <c r="AR54" s="261"/>
      <c r="AS54" s="261"/>
      <c r="AT54" s="261"/>
      <c r="AU54" s="261"/>
      <c r="AV54" s="261"/>
      <c r="AW54" s="261"/>
      <c r="AX54" s="261"/>
      <c r="AY54" s="261"/>
      <c r="AZ54" s="261"/>
      <c r="BA54" s="261"/>
      <c r="BB54" s="261"/>
    </row>
    <row r="55" spans="2:54" x14ac:dyDescent="0.25">
      <c r="B55" s="259" t="s">
        <v>113</v>
      </c>
      <c r="C55" s="258">
        <v>1</v>
      </c>
      <c r="D55" s="259" t="s">
        <v>114</v>
      </c>
      <c r="E55" s="259" t="s">
        <v>115</v>
      </c>
      <c r="F55" s="260">
        <v>25</v>
      </c>
      <c r="G55" s="282" t="s">
        <v>560</v>
      </c>
      <c r="H55" s="522"/>
      <c r="I55" s="522"/>
      <c r="J55" s="525" t="s">
        <v>618</v>
      </c>
      <c r="K55" s="525"/>
      <c r="L55" s="108" t="s">
        <v>562</v>
      </c>
      <c r="M55" s="258"/>
      <c r="N55" s="42" t="s">
        <v>562</v>
      </c>
      <c r="O55" s="262"/>
      <c r="P55" s="108" t="s">
        <v>562</v>
      </c>
      <c r="Q55" s="258"/>
      <c r="R55" s="42" t="s">
        <v>562</v>
      </c>
      <c r="S55" s="262"/>
      <c r="T55" s="274"/>
      <c r="U55" s="261"/>
      <c r="V55" s="261"/>
      <c r="W55" s="275"/>
      <c r="X55" s="532"/>
      <c r="Y55" s="533"/>
      <c r="Z55" s="533"/>
      <c r="AA55" s="265">
        <v>1.1000000000000001</v>
      </c>
      <c r="AB55" s="273">
        <v>1</v>
      </c>
      <c r="AC55" s="258">
        <v>1</v>
      </c>
      <c r="AD55" s="262"/>
      <c r="AE55" s="22" t="s">
        <v>619</v>
      </c>
      <c r="AG55" s="40"/>
      <c r="AH55" s="80"/>
      <c r="AI55" s="80"/>
      <c r="AK55" s="261"/>
      <c r="AL55" s="276">
        <v>1.1000000000000001</v>
      </c>
      <c r="AM55" s="273">
        <v>1</v>
      </c>
      <c r="AN55" s="258">
        <v>1</v>
      </c>
      <c r="AO55" s="262"/>
      <c r="AP55" s="51" t="s">
        <v>619</v>
      </c>
      <c r="AQ55" s="261"/>
      <c r="AR55" s="261"/>
      <c r="AS55" s="261"/>
      <c r="AT55" s="261"/>
      <c r="AU55" s="261"/>
      <c r="AV55" s="261"/>
      <c r="AW55" s="261"/>
      <c r="AX55" s="261"/>
      <c r="AY55" s="261"/>
      <c r="AZ55" s="261"/>
      <c r="BA55" s="261"/>
      <c r="BB55" s="261"/>
    </row>
    <row r="56" spans="2:54" x14ac:dyDescent="0.25">
      <c r="B56" s="225" t="s">
        <v>308</v>
      </c>
      <c r="C56" s="209">
        <v>1</v>
      </c>
      <c r="D56" s="225" t="s">
        <v>309</v>
      </c>
      <c r="E56" s="225" t="s">
        <v>310</v>
      </c>
      <c r="F56" s="394">
        <v>25</v>
      </c>
      <c r="G56" s="91" t="s">
        <v>560</v>
      </c>
      <c r="H56" s="201" t="s">
        <v>647</v>
      </c>
      <c r="I56" s="201" t="s">
        <v>648</v>
      </c>
      <c r="J56" s="240">
        <v>2026</v>
      </c>
      <c r="K56" s="237"/>
      <c r="L56" s="264"/>
      <c r="M56" s="22" t="s">
        <v>562</v>
      </c>
      <c r="N56" s="257"/>
      <c r="O56" s="73" t="s">
        <v>562</v>
      </c>
      <c r="P56" s="264"/>
      <c r="Q56" s="22" t="s">
        <v>562</v>
      </c>
      <c r="R56" s="257"/>
      <c r="S56" s="73" t="s">
        <v>562</v>
      </c>
      <c r="T56" s="74"/>
      <c r="U56" s="1"/>
      <c r="V56" s="1"/>
      <c r="W56" s="347"/>
      <c r="X56" s="532" t="s">
        <v>649</v>
      </c>
      <c r="Y56" s="230"/>
      <c r="Z56" s="230"/>
      <c r="AA56" s="479">
        <v>4.0999999999999996</v>
      </c>
      <c r="AB56" s="393">
        <v>4</v>
      </c>
      <c r="AD56" s="88"/>
      <c r="AG56" s="16"/>
      <c r="AH56" s="80"/>
      <c r="AI56" s="80"/>
      <c r="AL56" s="546">
        <v>4.0999999999999996</v>
      </c>
      <c r="AM56" s="393">
        <v>4</v>
      </c>
      <c r="AO56" s="88"/>
      <c r="AP56" s="91"/>
      <c r="AQ56" s="87"/>
      <c r="AS56" s="87"/>
      <c r="AT56" s="88"/>
      <c r="AU56" s="87"/>
      <c r="AV56" s="88"/>
      <c r="AW56" s="368" t="s">
        <v>563</v>
      </c>
      <c r="AX56" s="88"/>
      <c r="AY56" s="227"/>
      <c r="AZ56" t="s">
        <v>563</v>
      </c>
      <c r="BA56" s="88" t="s">
        <v>563</v>
      </c>
    </row>
    <row r="57" spans="2:54" x14ac:dyDescent="0.25">
      <c r="B57" s="225" t="s">
        <v>209</v>
      </c>
      <c r="C57" s="209">
        <v>1</v>
      </c>
      <c r="D57" s="225" t="s">
        <v>210</v>
      </c>
      <c r="E57" s="225" t="s">
        <v>211</v>
      </c>
      <c r="F57" s="394">
        <v>25</v>
      </c>
      <c r="G57" s="91" t="s">
        <v>560</v>
      </c>
      <c r="H57" s="201"/>
      <c r="I57" s="201" t="s">
        <v>648</v>
      </c>
      <c r="J57" s="240">
        <v>2026</v>
      </c>
      <c r="K57" s="237"/>
      <c r="L57" s="51" t="s">
        <v>562</v>
      </c>
      <c r="M57" s="257"/>
      <c r="N57" s="22" t="s">
        <v>562</v>
      </c>
      <c r="O57" s="265"/>
      <c r="P57" s="51" t="s">
        <v>562</v>
      </c>
      <c r="Q57" s="257"/>
      <c r="R57" s="22" t="s">
        <v>562</v>
      </c>
      <c r="S57" s="265"/>
      <c r="T57" s="74"/>
      <c r="U57" s="1"/>
      <c r="V57" s="1"/>
      <c r="W57" s="347"/>
      <c r="X57" s="532" t="s">
        <v>650</v>
      </c>
      <c r="Y57" s="230"/>
      <c r="Z57" s="230"/>
      <c r="AA57" s="544">
        <v>5.2</v>
      </c>
      <c r="AB57" s="382">
        <v>5</v>
      </c>
      <c r="AC57" s="379"/>
      <c r="AD57" s="334"/>
      <c r="AG57" s="16"/>
      <c r="AH57" s="80"/>
      <c r="AI57" s="80"/>
      <c r="AL57" s="551">
        <v>5.2</v>
      </c>
      <c r="AM57" s="382">
        <v>5</v>
      </c>
      <c r="AN57" s="379"/>
      <c r="AO57" s="334"/>
      <c r="AQ57" s="87"/>
      <c r="AS57" s="348" t="s">
        <v>563</v>
      </c>
      <c r="AT57" s="349"/>
      <c r="AU57" s="87"/>
      <c r="AV57" s="88"/>
      <c r="AW57" s="87"/>
      <c r="AX57" s="88"/>
      <c r="AY57" s="227"/>
      <c r="AZ57" t="s">
        <v>563</v>
      </c>
      <c r="BA57" s="88" t="s">
        <v>563</v>
      </c>
    </row>
    <row r="58" spans="2:54" x14ac:dyDescent="0.25">
      <c r="B58" s="71" t="s">
        <v>651</v>
      </c>
      <c r="C58" s="26">
        <v>1</v>
      </c>
      <c r="D58" s="71" t="s">
        <v>152</v>
      </c>
      <c r="E58" s="71" t="s">
        <v>153</v>
      </c>
      <c r="F58" s="31">
        <v>25</v>
      </c>
      <c r="G58" s="928" t="s">
        <v>652</v>
      </c>
      <c r="H58" s="522" t="s">
        <v>154</v>
      </c>
      <c r="I58" s="695" t="s">
        <v>653</v>
      </c>
      <c r="J58" s="524" t="s">
        <v>596</v>
      </c>
      <c r="K58" s="525" t="s">
        <v>156</v>
      </c>
      <c r="L58" s="274"/>
      <c r="M58" s="261"/>
      <c r="N58" s="261"/>
      <c r="O58" s="275"/>
      <c r="P58" s="197" t="s">
        <v>603</v>
      </c>
      <c r="Q58" s="247"/>
      <c r="R58" s="26" t="s">
        <v>562</v>
      </c>
      <c r="S58" s="76"/>
      <c r="T58" s="274"/>
      <c r="U58" s="261"/>
      <c r="V58" s="261"/>
      <c r="W58" s="275"/>
      <c r="X58" s="554" t="s">
        <v>654</v>
      </c>
      <c r="Y58" s="533"/>
      <c r="Z58" s="533"/>
      <c r="AA58" s="265">
        <v>6.1</v>
      </c>
      <c r="AB58" s="335"/>
      <c r="AC58" s="27">
        <v>3</v>
      </c>
      <c r="AD58" s="338"/>
      <c r="AE58" s="26">
        <v>2025</v>
      </c>
      <c r="AG58" s="80"/>
      <c r="AH58" s="80"/>
      <c r="AI58" s="80"/>
      <c r="AK58" s="261"/>
      <c r="AL58" s="276">
        <v>6.1</v>
      </c>
      <c r="AM58" s="335"/>
      <c r="AN58" s="27">
        <v>3</v>
      </c>
      <c r="AO58" s="338"/>
      <c r="AP58" s="102">
        <v>2025</v>
      </c>
      <c r="AQ58" s="261"/>
      <c r="AR58" s="261"/>
      <c r="AS58" s="261"/>
      <c r="AT58" s="261"/>
      <c r="AU58" s="261"/>
      <c r="AV58" s="261"/>
      <c r="AW58" s="261"/>
      <c r="AX58" s="261"/>
      <c r="AY58" s="261"/>
      <c r="AZ58" s="261"/>
      <c r="BA58" s="261"/>
      <c r="BB58" s="261"/>
    </row>
    <row r="59" spans="2:54" x14ac:dyDescent="0.25">
      <c r="B59" s="71" t="s">
        <v>151</v>
      </c>
      <c r="C59" s="26"/>
      <c r="D59" s="71" t="s">
        <v>152</v>
      </c>
      <c r="E59" s="71" t="s">
        <v>153</v>
      </c>
      <c r="F59" s="31"/>
      <c r="G59" s="282"/>
      <c r="H59" s="522"/>
      <c r="I59" s="522"/>
      <c r="J59" s="524"/>
      <c r="K59" s="525"/>
      <c r="L59" s="274"/>
      <c r="M59" s="261"/>
      <c r="N59" s="261"/>
      <c r="O59" s="275"/>
      <c r="P59" s="197" t="s">
        <v>603</v>
      </c>
      <c r="Q59" s="247"/>
      <c r="R59" s="26" t="s">
        <v>562</v>
      </c>
      <c r="S59" s="76"/>
      <c r="T59" s="274"/>
      <c r="U59" s="261"/>
      <c r="V59" s="261"/>
      <c r="W59" s="275"/>
      <c r="X59" s="554" t="s">
        <v>655</v>
      </c>
      <c r="Y59" s="533"/>
      <c r="Z59" s="533"/>
      <c r="AA59" s="265">
        <v>6.1</v>
      </c>
      <c r="AB59" s="335"/>
      <c r="AC59" s="27"/>
      <c r="AD59" s="73">
        <v>7</v>
      </c>
      <c r="AE59" s="26"/>
      <c r="AG59" s="40" t="s">
        <v>151</v>
      </c>
      <c r="AH59" s="22">
        <v>7</v>
      </c>
      <c r="AI59" s="41">
        <v>2</v>
      </c>
      <c r="AK59" s="261"/>
      <c r="AL59" s="276"/>
      <c r="AM59" s="335"/>
      <c r="AN59" s="27"/>
      <c r="AO59" s="338"/>
      <c r="AP59" s="102"/>
      <c r="AQ59" s="261"/>
      <c r="AR59" s="261"/>
      <c r="AS59" s="261"/>
      <c r="AT59" s="261"/>
      <c r="AU59" s="261"/>
      <c r="AV59" s="261"/>
      <c r="AW59" s="261"/>
      <c r="AX59" s="261"/>
      <c r="AY59" s="261"/>
      <c r="AZ59" s="261"/>
      <c r="BA59" s="261"/>
      <c r="BB59" s="261"/>
    </row>
    <row r="60" spans="2:54" x14ac:dyDescent="0.25">
      <c r="B60" s="119" t="s">
        <v>656</v>
      </c>
      <c r="C60" s="118">
        <v>1</v>
      </c>
      <c r="D60" s="119" t="s">
        <v>123</v>
      </c>
      <c r="E60" s="119" t="s">
        <v>124</v>
      </c>
      <c r="F60" s="161">
        <v>25</v>
      </c>
      <c r="G60" s="282" t="s">
        <v>560</v>
      </c>
      <c r="H60" s="522" t="s">
        <v>125</v>
      </c>
      <c r="I60" s="522"/>
      <c r="J60" s="524" t="s">
        <v>579</v>
      </c>
      <c r="K60" s="525"/>
      <c r="L60" s="274"/>
      <c r="M60" s="261"/>
      <c r="N60" s="261"/>
      <c r="O60" s="275"/>
      <c r="P60" s="264"/>
      <c r="Q60" s="26" t="s">
        <v>562</v>
      </c>
      <c r="R60" s="257"/>
      <c r="S60" s="76" t="s">
        <v>562</v>
      </c>
      <c r="T60" s="274"/>
      <c r="U60" s="261"/>
      <c r="V60" s="261"/>
      <c r="W60" s="275"/>
      <c r="X60" s="532" t="s">
        <v>657</v>
      </c>
      <c r="Y60" s="533"/>
      <c r="Z60" s="533"/>
      <c r="AA60" s="265">
        <v>2.1</v>
      </c>
      <c r="AB60" s="335"/>
      <c r="AC60" s="112">
        <v>2</v>
      </c>
      <c r="AD60" s="153"/>
      <c r="AE60" s="26">
        <v>2025</v>
      </c>
      <c r="AG60" s="80"/>
      <c r="AH60" s="80"/>
      <c r="AI60" s="80"/>
      <c r="AK60" s="261"/>
      <c r="AL60" s="276">
        <v>2.1</v>
      </c>
      <c r="AM60" s="335"/>
      <c r="AN60" s="112">
        <v>2</v>
      </c>
      <c r="AO60" s="153"/>
      <c r="AP60" s="102">
        <v>2025</v>
      </c>
      <c r="AQ60" s="261"/>
      <c r="AR60" s="261"/>
      <c r="AS60" s="261"/>
      <c r="AT60" s="261"/>
      <c r="AU60" s="261"/>
      <c r="AV60" s="261"/>
      <c r="AW60" s="261"/>
      <c r="AX60" s="261"/>
      <c r="AY60" s="261"/>
      <c r="AZ60" s="261"/>
      <c r="BA60" s="261"/>
      <c r="BB60" s="261"/>
    </row>
    <row r="61" spans="2:54" x14ac:dyDescent="0.25">
      <c r="B61" s="119" t="s">
        <v>122</v>
      </c>
      <c r="C61" s="118"/>
      <c r="D61" s="119" t="s">
        <v>123</v>
      </c>
      <c r="E61" s="119" t="s">
        <v>124</v>
      </c>
      <c r="F61" s="161"/>
      <c r="G61" s="282"/>
      <c r="H61" s="522"/>
      <c r="I61" s="522"/>
      <c r="J61" s="524"/>
      <c r="K61" s="525"/>
      <c r="L61" s="274"/>
      <c r="M61" s="261"/>
      <c r="N61" s="261"/>
      <c r="O61" s="275"/>
      <c r="P61" s="264"/>
      <c r="Q61" s="26" t="s">
        <v>562</v>
      </c>
      <c r="R61" s="257"/>
      <c r="S61" s="76" t="s">
        <v>562</v>
      </c>
      <c r="T61" s="274"/>
      <c r="U61" s="261"/>
      <c r="V61" s="261"/>
      <c r="W61" s="275"/>
      <c r="X61" s="554" t="s">
        <v>658</v>
      </c>
      <c r="Y61" s="533"/>
      <c r="Z61" s="533"/>
      <c r="AA61" s="265">
        <v>2.1</v>
      </c>
      <c r="AB61" s="335"/>
      <c r="AC61" s="112"/>
      <c r="AD61" s="153">
        <v>6</v>
      </c>
      <c r="AE61" s="26"/>
      <c r="AG61" s="40" t="s">
        <v>122</v>
      </c>
      <c r="AH61" s="22">
        <v>6</v>
      </c>
      <c r="AI61" s="41">
        <v>2</v>
      </c>
      <c r="AK61" s="261"/>
      <c r="AL61" s="276"/>
      <c r="AM61" s="335"/>
      <c r="AN61" s="112"/>
      <c r="AO61" s="153"/>
      <c r="AP61" s="102"/>
      <c r="AQ61" s="261"/>
      <c r="AR61" s="261"/>
      <c r="AS61" s="261"/>
      <c r="AT61" s="261"/>
      <c r="AU61" s="261"/>
      <c r="AV61" s="261"/>
      <c r="AW61" s="261"/>
      <c r="AX61" s="261"/>
      <c r="AY61" s="261"/>
      <c r="AZ61" s="261"/>
      <c r="BA61" s="261"/>
      <c r="BB61" s="261"/>
    </row>
    <row r="62" spans="2:54" x14ac:dyDescent="0.25">
      <c r="B62" s="119" t="s">
        <v>659</v>
      </c>
      <c r="C62" s="118">
        <v>1</v>
      </c>
      <c r="D62" s="119" t="s">
        <v>660</v>
      </c>
      <c r="E62" s="119" t="s">
        <v>661</v>
      </c>
      <c r="F62" s="161">
        <v>25</v>
      </c>
      <c r="G62" s="282" t="s">
        <v>560</v>
      </c>
      <c r="H62" s="522" t="s">
        <v>662</v>
      </c>
      <c r="I62" s="522"/>
      <c r="J62" s="526" t="s">
        <v>588</v>
      </c>
      <c r="K62" s="525" t="s">
        <v>663</v>
      </c>
      <c r="L62" s="274"/>
      <c r="M62" s="261"/>
      <c r="N62" s="261"/>
      <c r="O62" s="275"/>
      <c r="P62" s="131"/>
      <c r="Q62" s="118" t="s">
        <v>562</v>
      </c>
      <c r="R62" s="118"/>
      <c r="S62" s="132" t="s">
        <v>562</v>
      </c>
      <c r="T62" s="274"/>
      <c r="U62" s="261"/>
      <c r="V62" s="261"/>
      <c r="W62" s="275"/>
      <c r="X62" s="554" t="s">
        <v>664</v>
      </c>
      <c r="Y62" s="533"/>
      <c r="Z62" s="533"/>
      <c r="AA62" s="265">
        <v>3.1</v>
      </c>
      <c r="AB62" s="111"/>
      <c r="AC62" s="255">
        <v>2</v>
      </c>
      <c r="AD62" s="272"/>
      <c r="AE62" s="118">
        <v>2025</v>
      </c>
      <c r="AG62" s="40"/>
      <c r="AH62" s="80"/>
      <c r="AI62" s="80"/>
      <c r="AK62" s="261"/>
      <c r="AL62" s="276">
        <v>3.1</v>
      </c>
      <c r="AM62" s="111"/>
      <c r="AN62" s="255">
        <v>2</v>
      </c>
      <c r="AO62" s="272"/>
      <c r="AP62" s="131">
        <v>2025</v>
      </c>
      <c r="AQ62" s="261"/>
      <c r="AR62" s="261"/>
      <c r="AS62" s="261"/>
      <c r="AT62" s="261"/>
      <c r="AU62" s="261"/>
      <c r="AV62" s="261"/>
      <c r="AW62" s="261"/>
      <c r="AX62" s="261"/>
      <c r="AY62" s="261"/>
      <c r="AZ62" s="261"/>
      <c r="BA62" s="261"/>
      <c r="BB62" s="261"/>
    </row>
    <row r="63" spans="2:54" x14ac:dyDescent="0.25">
      <c r="B63" s="267" t="s">
        <v>141</v>
      </c>
      <c r="C63" s="266">
        <v>1</v>
      </c>
      <c r="D63" s="267" t="s">
        <v>142</v>
      </c>
      <c r="E63" s="267" t="s">
        <v>143</v>
      </c>
      <c r="F63" s="268">
        <v>25</v>
      </c>
      <c r="G63" s="282" t="s">
        <v>114</v>
      </c>
      <c r="H63" s="522"/>
      <c r="I63" s="522"/>
      <c r="J63" s="527" t="s">
        <v>665</v>
      </c>
      <c r="K63" s="525"/>
      <c r="L63" s="248" t="s">
        <v>562</v>
      </c>
      <c r="M63" s="246"/>
      <c r="N63" s="246" t="s">
        <v>562</v>
      </c>
      <c r="O63" s="269"/>
      <c r="P63" s="248" t="s">
        <v>562</v>
      </c>
      <c r="Q63" s="246"/>
      <c r="R63" s="246" t="s">
        <v>562</v>
      </c>
      <c r="S63" s="269"/>
      <c r="T63" s="274"/>
      <c r="U63" s="261"/>
      <c r="V63" s="261"/>
      <c r="W63" s="275"/>
      <c r="X63" s="534" t="s">
        <v>666</v>
      </c>
      <c r="Y63" s="533"/>
      <c r="Z63" s="533"/>
      <c r="AA63" s="265">
        <v>5.0999999999999996</v>
      </c>
      <c r="AB63" s="68">
        <v>5</v>
      </c>
      <c r="AC63" s="42"/>
      <c r="AD63" s="110"/>
      <c r="AE63" s="26">
        <v>2025</v>
      </c>
      <c r="AG63" s="40"/>
      <c r="AH63" s="80"/>
      <c r="AI63" s="80"/>
      <c r="AK63" s="261"/>
      <c r="AL63" s="276">
        <v>5.0999999999999996</v>
      </c>
      <c r="AM63" s="68">
        <v>5</v>
      </c>
      <c r="AN63" s="42"/>
      <c r="AO63" s="110"/>
      <c r="AP63" s="102">
        <v>2025</v>
      </c>
      <c r="AQ63" s="261"/>
      <c r="AR63" s="261"/>
      <c r="AS63" s="261"/>
      <c r="AT63" s="261"/>
      <c r="AU63" s="261"/>
      <c r="AV63" s="261"/>
      <c r="AW63" s="261"/>
      <c r="AX63" s="261"/>
      <c r="AY63" s="261"/>
      <c r="AZ63" s="261"/>
      <c r="BA63" s="261"/>
      <c r="BB63" s="261"/>
    </row>
    <row r="64" spans="2:54" x14ac:dyDescent="0.25">
      <c r="B64" s="267" t="s">
        <v>475</v>
      </c>
      <c r="C64" s="266"/>
      <c r="D64" s="267" t="s">
        <v>142</v>
      </c>
      <c r="E64" s="267" t="s">
        <v>143</v>
      </c>
      <c r="F64" s="268"/>
      <c r="G64" s="282"/>
      <c r="H64" s="522"/>
      <c r="I64" s="234" t="s">
        <v>667</v>
      </c>
      <c r="J64" s="527"/>
      <c r="K64" s="525"/>
      <c r="L64" s="248" t="s">
        <v>562</v>
      </c>
      <c r="M64" s="246"/>
      <c r="N64" s="246" t="s">
        <v>562</v>
      </c>
      <c r="O64" s="269"/>
      <c r="P64" s="248" t="s">
        <v>562</v>
      </c>
      <c r="Q64" s="246"/>
      <c r="R64" s="246" t="s">
        <v>562</v>
      </c>
      <c r="S64" s="269"/>
      <c r="T64" s="274"/>
      <c r="U64" s="261"/>
      <c r="V64" s="261"/>
      <c r="W64" s="275"/>
      <c r="X64" s="929" t="s">
        <v>570</v>
      </c>
      <c r="Y64" s="533" t="s">
        <v>668</v>
      </c>
      <c r="Z64" s="533"/>
      <c r="AA64" s="265">
        <v>5.0999999999999996</v>
      </c>
      <c r="AB64" s="274"/>
      <c r="AC64" s="379"/>
      <c r="AD64" s="334"/>
      <c r="AE64" s="26">
        <v>2025</v>
      </c>
      <c r="AG64" s="40"/>
      <c r="AH64" s="80"/>
      <c r="AI64" s="80"/>
      <c r="AK64" s="261"/>
      <c r="AL64" s="276">
        <v>5.0999999999999996</v>
      </c>
      <c r="AM64" s="274"/>
      <c r="AN64" s="379"/>
      <c r="AO64" s="334"/>
      <c r="AP64" s="102">
        <v>2025</v>
      </c>
      <c r="AQ64" s="261"/>
      <c r="AR64" s="261"/>
      <c r="AS64" s="261"/>
      <c r="AT64" s="261"/>
      <c r="AU64" s="261"/>
      <c r="AV64" s="261"/>
      <c r="AW64" s="261"/>
      <c r="AX64" s="261"/>
      <c r="AY64" s="261"/>
      <c r="AZ64" s="261"/>
      <c r="BA64" s="261"/>
      <c r="BB64" s="261"/>
    </row>
    <row r="65" spans="2:54" x14ac:dyDescent="0.25">
      <c r="B65" s="225" t="s">
        <v>268</v>
      </c>
      <c r="C65" s="209">
        <v>1</v>
      </c>
      <c r="D65" s="225" t="s">
        <v>269</v>
      </c>
      <c r="E65" s="225" t="s">
        <v>270</v>
      </c>
      <c r="F65" s="394">
        <v>25</v>
      </c>
      <c r="G65" s="222" t="s">
        <v>669</v>
      </c>
      <c r="H65" s="201" t="s">
        <v>670</v>
      </c>
      <c r="I65" s="228" t="s">
        <v>671</v>
      </c>
      <c r="J65" s="237"/>
      <c r="K65" s="237"/>
      <c r="L65" s="51" t="s">
        <v>562</v>
      </c>
      <c r="M65" s="257"/>
      <c r="N65" s="22" t="s">
        <v>562</v>
      </c>
      <c r="O65" s="265"/>
      <c r="P65" s="51" t="s">
        <v>562</v>
      </c>
      <c r="Q65" s="257"/>
      <c r="R65" s="22" t="s">
        <v>562</v>
      </c>
      <c r="S65" s="265"/>
      <c r="T65" s="74"/>
      <c r="U65" s="1"/>
      <c r="V65" s="1"/>
      <c r="W65" s="347"/>
      <c r="X65" s="532" t="s">
        <v>650</v>
      </c>
      <c r="Y65" s="230"/>
      <c r="Z65" s="230"/>
      <c r="AA65" s="541">
        <v>7.1</v>
      </c>
      <c r="AB65" s="385">
        <v>7</v>
      </c>
      <c r="AD65" s="88"/>
      <c r="AG65" s="16"/>
      <c r="AH65" s="80"/>
      <c r="AI65" s="80"/>
      <c r="AL65" s="547">
        <v>7.1</v>
      </c>
      <c r="AM65" s="385">
        <v>7</v>
      </c>
      <c r="AO65" s="88"/>
      <c r="AP65" s="91"/>
      <c r="AQ65" s="87"/>
      <c r="AS65" s="87"/>
      <c r="AT65" s="88"/>
      <c r="AU65" s="366" t="s">
        <v>563</v>
      </c>
      <c r="AV65" s="367"/>
      <c r="AW65" s="87"/>
      <c r="AX65" s="88"/>
      <c r="AY65" s="227"/>
      <c r="AZ65" t="s">
        <v>563</v>
      </c>
      <c r="BA65" s="88" t="s">
        <v>563</v>
      </c>
    </row>
    <row r="66" spans="2:54" x14ac:dyDescent="0.25">
      <c r="B66" s="239" t="s">
        <v>289</v>
      </c>
      <c r="C66" s="238">
        <v>1</v>
      </c>
      <c r="D66" s="239" t="s">
        <v>290</v>
      </c>
      <c r="E66" s="239" t="s">
        <v>291</v>
      </c>
      <c r="F66" s="401">
        <v>25</v>
      </c>
      <c r="G66" s="91" t="s">
        <v>560</v>
      </c>
      <c r="H66" s="201"/>
      <c r="I66" s="201"/>
      <c r="J66" s="237"/>
      <c r="K66" s="237" t="s">
        <v>672</v>
      </c>
      <c r="L66" s="74"/>
      <c r="M66" s="22" t="s">
        <v>562</v>
      </c>
      <c r="N66" s="1"/>
      <c r="O66" s="347"/>
      <c r="P66" s="74"/>
      <c r="Q66" s="22" t="s">
        <v>562</v>
      </c>
      <c r="R66" s="1"/>
      <c r="S66" s="347"/>
      <c r="T66" s="74"/>
      <c r="U66" s="1"/>
      <c r="V66" s="1"/>
      <c r="W66" s="347"/>
      <c r="X66" s="233" t="s">
        <v>673</v>
      </c>
      <c r="Y66" s="230"/>
      <c r="Z66" s="230"/>
      <c r="AA66" s="541">
        <v>12.1</v>
      </c>
      <c r="AB66" s="385"/>
      <c r="AC66" s="389">
        <v>10</v>
      </c>
      <c r="AD66" s="477">
        <v>12</v>
      </c>
      <c r="AG66" s="16"/>
      <c r="AH66" s="80"/>
      <c r="AI66" s="80"/>
      <c r="AL66" s="547">
        <v>12.1</v>
      </c>
      <c r="AM66" s="385"/>
      <c r="AN66" s="386">
        <v>10</v>
      </c>
      <c r="AO66" s="387">
        <v>12</v>
      </c>
      <c r="AP66" s="87"/>
      <c r="AQ66" s="87"/>
      <c r="AS66" s="348" t="s">
        <v>674</v>
      </c>
      <c r="AT66" s="349" t="s">
        <v>674</v>
      </c>
      <c r="AU66" s="366" t="s">
        <v>674</v>
      </c>
      <c r="AV66" s="367" t="s">
        <v>563</v>
      </c>
      <c r="AW66" s="368" t="s">
        <v>674</v>
      </c>
      <c r="AX66" s="369" t="s">
        <v>674</v>
      </c>
      <c r="AY66" s="227"/>
      <c r="AZ66" t="s">
        <v>674</v>
      </c>
      <c r="BA66" s="88" t="s">
        <v>674</v>
      </c>
    </row>
    <row r="67" spans="2:54" x14ac:dyDescent="0.25">
      <c r="B67" s="239" t="s">
        <v>271</v>
      </c>
      <c r="C67" s="238">
        <v>1</v>
      </c>
      <c r="D67" s="239" t="s">
        <v>272</v>
      </c>
      <c r="E67" s="239" t="s">
        <v>273</v>
      </c>
      <c r="F67" s="401">
        <v>25</v>
      </c>
      <c r="G67" s="91" t="s">
        <v>560</v>
      </c>
      <c r="H67" s="201"/>
      <c r="I67" s="201"/>
      <c r="J67" s="237"/>
      <c r="K67" s="201" t="s">
        <v>675</v>
      </c>
      <c r="L67" s="74"/>
      <c r="M67" s="1"/>
      <c r="N67" s="22" t="s">
        <v>562</v>
      </c>
      <c r="O67" s="347"/>
      <c r="P67" s="74"/>
      <c r="Q67" s="1"/>
      <c r="R67" s="22" t="s">
        <v>562</v>
      </c>
      <c r="S67" s="347"/>
      <c r="T67" s="74"/>
      <c r="U67" s="1"/>
      <c r="V67" s="1"/>
      <c r="W67" s="347"/>
      <c r="X67" s="233"/>
      <c r="Y67" s="230"/>
      <c r="Z67" s="230"/>
      <c r="AA67" s="541">
        <v>7.1</v>
      </c>
      <c r="AB67" s="385"/>
      <c r="AC67" s="389">
        <v>7</v>
      </c>
      <c r="AD67" s="478">
        <v>9</v>
      </c>
      <c r="AE67" s="87"/>
      <c r="AG67" s="16"/>
      <c r="AH67" s="80"/>
      <c r="AI67" s="80"/>
      <c r="AL67" s="547">
        <v>7.1</v>
      </c>
      <c r="AM67" s="385"/>
      <c r="AN67" s="386">
        <v>7</v>
      </c>
      <c r="AO67" s="388">
        <v>9</v>
      </c>
      <c r="AP67" s="87"/>
      <c r="AQ67" s="87"/>
      <c r="AS67" s="348" t="s">
        <v>674</v>
      </c>
      <c r="AT67" s="349" t="s">
        <v>674</v>
      </c>
      <c r="AU67" s="366" t="s">
        <v>674</v>
      </c>
      <c r="AV67" s="367" t="s">
        <v>563</v>
      </c>
      <c r="AW67" s="368" t="s">
        <v>674</v>
      </c>
      <c r="AX67" s="369" t="s">
        <v>674</v>
      </c>
      <c r="AY67" s="227"/>
      <c r="AZ67" t="s">
        <v>674</v>
      </c>
      <c r="BA67" s="88" t="s">
        <v>674</v>
      </c>
    </row>
    <row r="68" spans="2:54" x14ac:dyDescent="0.25">
      <c r="B68" s="259" t="s">
        <v>190</v>
      </c>
      <c r="C68" s="258">
        <v>1</v>
      </c>
      <c r="D68" s="259" t="s">
        <v>191</v>
      </c>
      <c r="E68" s="259" t="s">
        <v>192</v>
      </c>
      <c r="F68" s="260">
        <v>100</v>
      </c>
      <c r="G68" s="282" t="s">
        <v>676</v>
      </c>
      <c r="H68" s="522" t="s">
        <v>677</v>
      </c>
      <c r="I68" s="522"/>
      <c r="J68" s="525" t="s">
        <v>618</v>
      </c>
      <c r="K68" s="522"/>
      <c r="L68" s="108" t="s">
        <v>562</v>
      </c>
      <c r="M68" s="42" t="s">
        <v>562</v>
      </c>
      <c r="N68" s="42" t="s">
        <v>562</v>
      </c>
      <c r="O68" s="110" t="s">
        <v>562</v>
      </c>
      <c r="P68" s="108" t="s">
        <v>562</v>
      </c>
      <c r="Q68" s="42" t="s">
        <v>562</v>
      </c>
      <c r="R68" s="42" t="s">
        <v>562</v>
      </c>
      <c r="S68" s="110" t="s">
        <v>562</v>
      </c>
      <c r="T68" s="274"/>
      <c r="U68" s="261"/>
      <c r="V68" s="261"/>
      <c r="W68" s="275"/>
      <c r="X68" s="532"/>
      <c r="Y68" s="533"/>
      <c r="Z68" s="533"/>
      <c r="AA68" s="265">
        <v>15.1</v>
      </c>
      <c r="AB68" s="273">
        <v>15</v>
      </c>
      <c r="AC68" s="258">
        <v>15</v>
      </c>
      <c r="AD68" s="262"/>
      <c r="AE68" s="51" t="s">
        <v>619</v>
      </c>
      <c r="AG68" s="40"/>
      <c r="AH68" s="80"/>
      <c r="AI68" s="80"/>
      <c r="AK68" s="261"/>
      <c r="AL68" s="276">
        <v>15.1</v>
      </c>
      <c r="AM68" s="273">
        <v>15</v>
      </c>
      <c r="AN68" s="258">
        <v>15</v>
      </c>
      <c r="AO68" s="262"/>
      <c r="AP68" s="22" t="s">
        <v>619</v>
      </c>
      <c r="AQ68" s="261"/>
      <c r="AR68" s="261"/>
      <c r="AS68" s="261"/>
      <c r="AT68" s="261"/>
      <c r="AU68" s="261"/>
      <c r="AV68" s="261"/>
      <c r="AW68" s="261"/>
      <c r="AX68" s="261"/>
      <c r="AY68" s="261"/>
      <c r="AZ68" s="261"/>
      <c r="BA68" s="261"/>
      <c r="BB68" s="261"/>
    </row>
    <row r="69" spans="2:54" x14ac:dyDescent="0.25">
      <c r="B69" s="259" t="s">
        <v>187</v>
      </c>
      <c r="C69" s="258">
        <v>1</v>
      </c>
      <c r="D69" s="259" t="s">
        <v>188</v>
      </c>
      <c r="E69" s="259" t="s">
        <v>189</v>
      </c>
      <c r="F69" s="260">
        <v>25</v>
      </c>
      <c r="G69" s="282" t="s">
        <v>678</v>
      </c>
      <c r="H69" s="522" t="s">
        <v>677</v>
      </c>
      <c r="I69" s="522"/>
      <c r="J69" s="525" t="s">
        <v>618</v>
      </c>
      <c r="K69" s="522"/>
      <c r="L69" s="273"/>
      <c r="M69" s="42" t="s">
        <v>562</v>
      </c>
      <c r="N69" s="258"/>
      <c r="O69" s="110" t="s">
        <v>562</v>
      </c>
      <c r="P69" s="273"/>
      <c r="Q69" s="42" t="s">
        <v>562</v>
      </c>
      <c r="R69" s="258"/>
      <c r="S69" s="110" t="s">
        <v>562</v>
      </c>
      <c r="T69" s="274"/>
      <c r="U69" s="261"/>
      <c r="V69" s="261"/>
      <c r="W69" s="275"/>
      <c r="X69" s="532"/>
      <c r="Y69" s="533"/>
      <c r="Z69" s="533"/>
      <c r="AA69" s="265">
        <v>14.1</v>
      </c>
      <c r="AB69" s="273">
        <v>14</v>
      </c>
      <c r="AC69" s="258">
        <v>14</v>
      </c>
      <c r="AD69" s="262"/>
      <c r="AE69" s="51" t="s">
        <v>619</v>
      </c>
      <c r="AG69" s="40"/>
      <c r="AH69" s="80"/>
      <c r="AI69" s="80"/>
      <c r="AK69" s="261"/>
      <c r="AL69" s="276">
        <v>14.1</v>
      </c>
      <c r="AM69" s="273">
        <v>14</v>
      </c>
      <c r="AN69" s="258">
        <v>14</v>
      </c>
      <c r="AO69" s="262"/>
      <c r="AP69" s="22" t="s">
        <v>619</v>
      </c>
      <c r="AQ69" s="261"/>
      <c r="AR69" s="261"/>
      <c r="AS69" s="261"/>
      <c r="AT69" s="261"/>
      <c r="AU69" s="261"/>
      <c r="AV69" s="261"/>
      <c r="AW69" s="261"/>
      <c r="AX69" s="261"/>
      <c r="AY69" s="261"/>
      <c r="AZ69" s="261"/>
      <c r="BA69" s="261"/>
      <c r="BB69" s="261"/>
    </row>
    <row r="70" spans="2:54" x14ac:dyDescent="0.25">
      <c r="B70" t="s">
        <v>305</v>
      </c>
      <c r="C70" s="1">
        <v>1</v>
      </c>
      <c r="D70" t="s">
        <v>306</v>
      </c>
      <c r="E70" t="s">
        <v>307</v>
      </c>
      <c r="F70" s="181">
        <v>25</v>
      </c>
      <c r="G70" s="91" t="s">
        <v>560</v>
      </c>
      <c r="H70" s="201"/>
      <c r="I70" s="201"/>
      <c r="J70" s="237"/>
      <c r="K70" s="201"/>
      <c r="L70" s="51" t="s">
        <v>562</v>
      </c>
      <c r="M70" s="257"/>
      <c r="N70" s="22" t="s">
        <v>562</v>
      </c>
      <c r="O70" s="265"/>
      <c r="P70" s="51" t="s">
        <v>562</v>
      </c>
      <c r="Q70" s="257"/>
      <c r="R70" s="22" t="s">
        <v>562</v>
      </c>
      <c r="S70" s="265"/>
      <c r="T70" s="74"/>
      <c r="U70" s="1"/>
      <c r="V70" s="1"/>
      <c r="W70" s="347"/>
      <c r="X70" s="233"/>
      <c r="Y70" s="230"/>
      <c r="Z70" s="230"/>
      <c r="AA70" s="479">
        <v>3.2</v>
      </c>
      <c r="AB70" s="393">
        <v>3</v>
      </c>
      <c r="AC70" s="395">
        <v>3</v>
      </c>
      <c r="AD70" s="88"/>
      <c r="AE70" s="87"/>
      <c r="AG70" s="16"/>
      <c r="AH70" s="80"/>
      <c r="AI70" s="80"/>
      <c r="AL70" s="546">
        <v>3.2</v>
      </c>
      <c r="AM70" s="393">
        <v>3</v>
      </c>
      <c r="AN70" s="395">
        <v>3</v>
      </c>
      <c r="AO70" s="88"/>
      <c r="AP70" s="87"/>
      <c r="AQ70" s="87"/>
      <c r="AS70" s="87"/>
      <c r="AT70" s="88"/>
      <c r="AU70" s="87"/>
      <c r="AV70" s="88"/>
      <c r="AW70" s="368" t="s">
        <v>563</v>
      </c>
      <c r="AX70" s="369" t="s">
        <v>563</v>
      </c>
      <c r="AY70" s="227"/>
      <c r="BA70" s="88"/>
    </row>
    <row r="71" spans="2:54" x14ac:dyDescent="0.25">
      <c r="B71" s="235" t="s">
        <v>353</v>
      </c>
      <c r="C71" s="236">
        <v>1</v>
      </c>
      <c r="D71" s="235" t="s">
        <v>354</v>
      </c>
      <c r="E71" s="235" t="s">
        <v>355</v>
      </c>
      <c r="F71" s="350">
        <v>25</v>
      </c>
      <c r="G71" s="351" t="s">
        <v>560</v>
      </c>
      <c r="H71" s="201" t="s">
        <v>679</v>
      </c>
      <c r="I71" s="201"/>
      <c r="J71" s="237"/>
      <c r="K71" s="201"/>
      <c r="L71" s="87"/>
      <c r="O71" s="88"/>
      <c r="P71" s="74"/>
      <c r="Q71" s="1"/>
      <c r="R71" s="1"/>
      <c r="S71" s="22" t="s">
        <v>562</v>
      </c>
      <c r="T71" s="74"/>
      <c r="U71" s="1"/>
      <c r="V71" s="1"/>
      <c r="W71" s="347"/>
      <c r="X71" s="233"/>
      <c r="Y71" s="230"/>
      <c r="Z71" s="230"/>
      <c r="AA71" s="479">
        <v>8.1</v>
      </c>
      <c r="AB71" s="393">
        <v>8</v>
      </c>
      <c r="AD71" s="88"/>
      <c r="AE71" s="87"/>
      <c r="AG71" s="16"/>
      <c r="AH71" s="80"/>
      <c r="AI71" s="80"/>
      <c r="AL71" s="546">
        <v>8.1</v>
      </c>
      <c r="AM71" s="393">
        <v>8</v>
      </c>
      <c r="AO71" s="88"/>
      <c r="AP71" s="87"/>
      <c r="AQ71" s="87"/>
      <c r="AS71" s="87"/>
      <c r="AT71" s="88"/>
      <c r="AU71" s="87"/>
      <c r="AV71" s="88"/>
      <c r="AW71" s="87"/>
      <c r="AX71" s="369" t="s">
        <v>245</v>
      </c>
      <c r="AY71" s="227"/>
      <c r="BA71" s="88"/>
    </row>
    <row r="72" spans="2:54" x14ac:dyDescent="0.25">
      <c r="B72" t="s">
        <v>323</v>
      </c>
      <c r="C72" s="1">
        <v>1</v>
      </c>
      <c r="D72" t="s">
        <v>324</v>
      </c>
      <c r="E72" t="s">
        <v>325</v>
      </c>
      <c r="F72" s="181">
        <v>25</v>
      </c>
      <c r="G72" s="91" t="s">
        <v>560</v>
      </c>
      <c r="H72" s="201" t="s">
        <v>680</v>
      </c>
      <c r="I72" s="203"/>
      <c r="J72" s="237"/>
      <c r="K72" s="201" t="s">
        <v>681</v>
      </c>
      <c r="L72" s="74"/>
      <c r="M72" s="22" t="s">
        <v>562</v>
      </c>
      <c r="N72" s="1"/>
      <c r="O72" s="73" t="s">
        <v>562</v>
      </c>
      <c r="P72" s="74"/>
      <c r="Q72" s="22" t="s">
        <v>562</v>
      </c>
      <c r="R72" s="1"/>
      <c r="S72" s="482" t="s">
        <v>47</v>
      </c>
      <c r="T72" s="208"/>
      <c r="U72" s="209"/>
      <c r="V72" s="209"/>
      <c r="W72" s="397"/>
      <c r="X72" s="233"/>
      <c r="Y72" s="230"/>
      <c r="Z72" s="230"/>
      <c r="AA72" s="479">
        <v>8.1</v>
      </c>
      <c r="AB72" s="393">
        <v>8</v>
      </c>
      <c r="AD72" s="88"/>
      <c r="AE72" s="87"/>
      <c r="AG72" s="16"/>
      <c r="AH72" s="80"/>
      <c r="AI72" s="80"/>
      <c r="AL72" s="546">
        <v>8.1</v>
      </c>
      <c r="AM72" s="393">
        <v>8</v>
      </c>
      <c r="AO72" s="88"/>
      <c r="AP72" s="87"/>
      <c r="AQ72" s="87"/>
      <c r="AS72" s="87"/>
      <c r="AT72" s="88"/>
      <c r="AU72" s="87"/>
      <c r="AV72" s="88"/>
      <c r="AW72" s="368" t="s">
        <v>563</v>
      </c>
      <c r="AX72" s="369" t="s">
        <v>245</v>
      </c>
      <c r="AY72" s="227"/>
      <c r="BA72" s="88"/>
    </row>
    <row r="73" spans="2:54" x14ac:dyDescent="0.25">
      <c r="B73" s="235" t="s">
        <v>350</v>
      </c>
      <c r="C73" s="236">
        <v>1</v>
      </c>
      <c r="D73" s="235" t="s">
        <v>351</v>
      </c>
      <c r="E73" s="235" t="s">
        <v>352</v>
      </c>
      <c r="F73" s="350">
        <v>25</v>
      </c>
      <c r="G73" s="351" t="s">
        <v>560</v>
      </c>
      <c r="H73" s="201" t="s">
        <v>682</v>
      </c>
      <c r="I73" s="201"/>
      <c r="J73" s="237"/>
      <c r="K73" s="201"/>
      <c r="L73" s="87"/>
      <c r="O73" s="88"/>
      <c r="P73" s="51" t="s">
        <v>562</v>
      </c>
      <c r="Q73" s="1"/>
      <c r="R73" s="1"/>
      <c r="S73" s="347"/>
      <c r="T73" s="74"/>
      <c r="U73" s="1"/>
      <c r="V73" s="1"/>
      <c r="W73" s="347"/>
      <c r="X73" s="233"/>
      <c r="Y73" s="230"/>
      <c r="Z73" s="230"/>
      <c r="AA73" s="479">
        <v>9.1</v>
      </c>
      <c r="AB73" s="393">
        <v>9</v>
      </c>
      <c r="AD73" s="88"/>
      <c r="AE73" s="87"/>
      <c r="AG73" s="16"/>
      <c r="AH73" s="80"/>
      <c r="AI73" s="80"/>
      <c r="AL73" s="546">
        <v>9.1</v>
      </c>
      <c r="AM73" s="393">
        <v>9</v>
      </c>
      <c r="AO73" s="88"/>
      <c r="AP73" s="87"/>
      <c r="AQ73" s="87"/>
      <c r="AS73" s="87"/>
      <c r="AT73" s="88"/>
      <c r="AU73" s="87"/>
      <c r="AV73" s="88"/>
      <c r="AW73" s="87"/>
      <c r="AX73" s="369" t="s">
        <v>245</v>
      </c>
      <c r="AY73" s="227"/>
      <c r="BA73" s="88"/>
    </row>
    <row r="74" spans="2:54" x14ac:dyDescent="0.25">
      <c r="B74" s="235" t="s">
        <v>356</v>
      </c>
      <c r="C74" s="236">
        <v>2</v>
      </c>
      <c r="D74" s="235" t="s">
        <v>357</v>
      </c>
      <c r="E74" s="235" t="s">
        <v>358</v>
      </c>
      <c r="F74" s="350">
        <v>25</v>
      </c>
      <c r="G74" s="351" t="s">
        <v>560</v>
      </c>
      <c r="H74" s="201" t="s">
        <v>683</v>
      </c>
      <c r="I74" s="201"/>
      <c r="J74" s="237"/>
      <c r="K74" s="201"/>
      <c r="L74" s="87"/>
      <c r="O74" s="88"/>
      <c r="P74" s="51" t="s">
        <v>562</v>
      </c>
      <c r="Q74" s="1"/>
      <c r="R74" s="1"/>
      <c r="S74" s="347"/>
      <c r="T74" s="74"/>
      <c r="U74" s="1"/>
      <c r="V74" s="1"/>
      <c r="W74" s="347"/>
      <c r="X74" s="233"/>
      <c r="Y74" s="230"/>
      <c r="Z74" s="230"/>
      <c r="AA74" s="479">
        <v>13.1</v>
      </c>
      <c r="AB74" s="393">
        <v>13</v>
      </c>
      <c r="AD74" s="88"/>
      <c r="AE74" s="87"/>
      <c r="AG74" s="16"/>
      <c r="AH74" s="80"/>
      <c r="AI74" s="80"/>
      <c r="AL74" s="546">
        <v>13.1</v>
      </c>
      <c r="AM74" s="393">
        <v>13</v>
      </c>
      <c r="AO74" s="88"/>
      <c r="AP74" s="87"/>
      <c r="AQ74" s="87"/>
      <c r="AS74" s="87"/>
      <c r="AT74" s="88"/>
      <c r="AU74" s="87"/>
      <c r="AV74" s="88"/>
      <c r="AW74" s="87"/>
      <c r="AX74" s="369" t="s">
        <v>245</v>
      </c>
      <c r="AY74" s="227"/>
      <c r="BA74" s="88"/>
    </row>
    <row r="75" spans="2:54" x14ac:dyDescent="0.25">
      <c r="B75" t="s">
        <v>347</v>
      </c>
      <c r="C75" s="1">
        <v>1</v>
      </c>
      <c r="D75" t="s">
        <v>348</v>
      </c>
      <c r="E75" t="s">
        <v>349</v>
      </c>
      <c r="F75" s="181">
        <v>25</v>
      </c>
      <c r="G75" s="91" t="s">
        <v>560</v>
      </c>
      <c r="H75" s="229" t="s">
        <v>684</v>
      </c>
      <c r="I75" s="203"/>
      <c r="J75" s="237"/>
      <c r="K75" s="201" t="s">
        <v>681</v>
      </c>
      <c r="L75" s="264"/>
      <c r="M75" s="22" t="s">
        <v>562</v>
      </c>
      <c r="N75" s="257"/>
      <c r="O75" s="73" t="s">
        <v>562</v>
      </c>
      <c r="P75" s="74"/>
      <c r="Q75" s="22" t="s">
        <v>562</v>
      </c>
      <c r="R75" s="1"/>
      <c r="S75" s="482" t="s">
        <v>47</v>
      </c>
      <c r="T75" s="208"/>
      <c r="U75" s="209"/>
      <c r="V75" s="209"/>
      <c r="W75" s="397"/>
      <c r="X75" s="233" t="s">
        <v>685</v>
      </c>
      <c r="Y75" s="230"/>
      <c r="Z75" s="230"/>
      <c r="AA75" s="479">
        <v>14.2</v>
      </c>
      <c r="AB75" s="393">
        <v>14</v>
      </c>
      <c r="AC75" s="395">
        <v>14</v>
      </c>
      <c r="AD75" s="479">
        <v>12</v>
      </c>
      <c r="AE75" s="87"/>
      <c r="AF75" s="370"/>
      <c r="AG75" s="16"/>
      <c r="AH75" s="553"/>
      <c r="AI75" s="553"/>
      <c r="AJ75" s="370"/>
      <c r="AL75" s="546">
        <v>14.2</v>
      </c>
      <c r="AM75" s="393">
        <v>14</v>
      </c>
      <c r="AN75" s="398">
        <v>14</v>
      </c>
      <c r="AO75" s="399">
        <v>12</v>
      </c>
      <c r="AP75" s="87"/>
      <c r="AQ75" s="87"/>
      <c r="AS75" s="87"/>
      <c r="AT75" s="88"/>
      <c r="AU75" s="87"/>
      <c r="AV75" s="88"/>
      <c r="AW75" s="368" t="s">
        <v>563</v>
      </c>
      <c r="AX75" s="369" t="s">
        <v>563</v>
      </c>
      <c r="AY75" s="227"/>
      <c r="BA75" s="88"/>
    </row>
    <row r="76" spans="2:54" x14ac:dyDescent="0.25">
      <c r="B76" s="270" t="s">
        <v>168</v>
      </c>
      <c r="C76" s="255">
        <v>1</v>
      </c>
      <c r="D76" s="270" t="s">
        <v>168</v>
      </c>
      <c r="E76" s="114" t="s">
        <v>167</v>
      </c>
      <c r="F76" s="271">
        <v>25</v>
      </c>
      <c r="G76" s="298" t="s">
        <v>686</v>
      </c>
      <c r="H76" s="522" t="s">
        <v>687</v>
      </c>
      <c r="I76" s="522"/>
      <c r="J76" s="528" t="s">
        <v>588</v>
      </c>
      <c r="K76" s="522"/>
      <c r="L76" s="274"/>
      <c r="M76" s="261"/>
      <c r="N76" s="261"/>
      <c r="O76" s="275"/>
      <c r="P76" s="254" t="s">
        <v>562</v>
      </c>
      <c r="Q76" s="255"/>
      <c r="R76" s="255" t="s">
        <v>562</v>
      </c>
      <c r="S76" s="272"/>
      <c r="T76" s="274"/>
      <c r="U76" s="261"/>
      <c r="V76" s="261"/>
      <c r="W76" s="275"/>
      <c r="X76" s="532" t="s">
        <v>564</v>
      </c>
      <c r="Y76" s="533"/>
      <c r="Z76" s="533"/>
      <c r="AA76" s="265">
        <v>9.1999999999999993</v>
      </c>
      <c r="AB76" s="108"/>
      <c r="AC76" s="42">
        <v>9</v>
      </c>
      <c r="AD76" s="110"/>
      <c r="AE76" s="102">
        <v>2025</v>
      </c>
      <c r="AG76" s="40"/>
      <c r="AH76" s="80"/>
      <c r="AI76" s="80"/>
      <c r="AK76" s="261"/>
      <c r="AL76" s="276">
        <v>9.1999999999999993</v>
      </c>
      <c r="AM76" s="108"/>
      <c r="AN76" s="42">
        <v>9</v>
      </c>
      <c r="AO76" s="110"/>
      <c r="AP76" s="26">
        <v>2025</v>
      </c>
      <c r="AQ76" s="261"/>
      <c r="AR76" s="261"/>
      <c r="AS76" s="261"/>
      <c r="AT76" s="261"/>
      <c r="AU76" s="261"/>
      <c r="AV76" s="261"/>
      <c r="AW76" s="261"/>
      <c r="AX76" s="261"/>
      <c r="AY76" s="261"/>
      <c r="AZ76" s="261"/>
      <c r="BA76" s="261"/>
      <c r="BB76" s="261"/>
    </row>
    <row r="77" spans="2:54" x14ac:dyDescent="0.25">
      <c r="B77" s="270" t="s">
        <v>165</v>
      </c>
      <c r="C77" s="255">
        <v>2</v>
      </c>
      <c r="D77" s="270" t="s">
        <v>166</v>
      </c>
      <c r="E77" s="259" t="s">
        <v>167</v>
      </c>
      <c r="F77" s="271">
        <v>25</v>
      </c>
      <c r="G77" s="282" t="s">
        <v>688</v>
      </c>
      <c r="H77" s="522"/>
      <c r="I77" s="522"/>
      <c r="J77" s="528" t="s">
        <v>689</v>
      </c>
      <c r="K77" s="522"/>
      <c r="L77" s="254" t="s">
        <v>562</v>
      </c>
      <c r="M77" s="255"/>
      <c r="N77" s="255" t="s">
        <v>562</v>
      </c>
      <c r="O77" s="272"/>
      <c r="P77" s="274"/>
      <c r="Q77" s="261"/>
      <c r="R77" s="261"/>
      <c r="S77" s="275"/>
      <c r="T77" s="51"/>
      <c r="U77" s="299"/>
      <c r="V77" s="299"/>
      <c r="W77" s="483"/>
      <c r="X77" s="532"/>
      <c r="Y77" s="533"/>
      <c r="Z77" s="533"/>
      <c r="AA77" s="265">
        <v>9.1999999999999993</v>
      </c>
      <c r="AB77" s="108">
        <v>9</v>
      </c>
      <c r="AC77" s="42"/>
      <c r="AD77" s="110"/>
      <c r="AE77" s="102">
        <v>2025</v>
      </c>
      <c r="AG77" s="40"/>
      <c r="AH77" s="80"/>
      <c r="AI77" s="80"/>
      <c r="AK77" s="261"/>
      <c r="AL77" s="276">
        <v>9.1999999999999993</v>
      </c>
      <c r="AM77" s="108">
        <v>9</v>
      </c>
      <c r="AN77" s="42"/>
      <c r="AO77" s="110"/>
      <c r="AP77" s="26">
        <v>2025</v>
      </c>
      <c r="AQ77" s="261"/>
      <c r="AR77" s="261"/>
      <c r="AS77" s="261"/>
      <c r="AT77" s="261"/>
      <c r="AU77" s="261"/>
      <c r="AV77" s="261"/>
      <c r="AW77" s="261"/>
      <c r="AX77" s="261"/>
      <c r="AY77" s="261"/>
      <c r="AZ77" s="261"/>
      <c r="BA77" s="261"/>
      <c r="BB77" s="261"/>
    </row>
    <row r="78" spans="2:54" x14ac:dyDescent="0.25">
      <c r="B78" t="s">
        <v>256</v>
      </c>
      <c r="C78" s="1">
        <v>1</v>
      </c>
      <c r="D78" t="s">
        <v>257</v>
      </c>
      <c r="E78" t="s">
        <v>258</v>
      </c>
      <c r="F78" s="181">
        <v>25</v>
      </c>
      <c r="G78" s="91" t="s">
        <v>560</v>
      </c>
      <c r="H78" s="201"/>
      <c r="I78" s="201"/>
      <c r="J78" s="237"/>
      <c r="K78" s="201"/>
      <c r="L78" s="264"/>
      <c r="M78" s="22" t="s">
        <v>562</v>
      </c>
      <c r="N78" s="257"/>
      <c r="O78" s="73" t="s">
        <v>562</v>
      </c>
      <c r="P78" s="264"/>
      <c r="Q78" s="22" t="s">
        <v>562</v>
      </c>
      <c r="R78" s="257"/>
      <c r="S78" s="73" t="s">
        <v>562</v>
      </c>
      <c r="T78" s="74"/>
      <c r="U78" s="1"/>
      <c r="V78" s="1"/>
      <c r="W78" s="347"/>
      <c r="X78" s="233"/>
      <c r="Y78" s="230"/>
      <c r="Z78" s="230"/>
      <c r="AA78" s="541">
        <v>4.0999999999999996</v>
      </c>
      <c r="AB78" s="385">
        <v>4</v>
      </c>
      <c r="AC78" s="389">
        <v>4</v>
      </c>
      <c r="AD78" s="88"/>
      <c r="AE78" s="87"/>
      <c r="AG78" s="16"/>
      <c r="AH78" s="80"/>
      <c r="AI78" s="80"/>
      <c r="AL78" s="547">
        <v>4.0999999999999996</v>
      </c>
      <c r="AM78" s="385">
        <v>4</v>
      </c>
      <c r="AN78" s="389">
        <v>4</v>
      </c>
      <c r="AO78" s="88"/>
      <c r="AP78" s="87"/>
      <c r="AQ78" s="87"/>
      <c r="AS78" s="87"/>
      <c r="AT78" s="88"/>
      <c r="AU78" s="366" t="s">
        <v>563</v>
      </c>
      <c r="AV78" s="367" t="s">
        <v>563</v>
      </c>
      <c r="AW78" s="87"/>
      <c r="AX78" s="88"/>
      <c r="AY78" s="227"/>
      <c r="BA78" s="88"/>
    </row>
    <row r="79" spans="2:54" x14ac:dyDescent="0.25">
      <c r="B79" t="s">
        <v>265</v>
      </c>
      <c r="C79" s="1">
        <v>2</v>
      </c>
      <c r="D79" t="s">
        <v>266</v>
      </c>
      <c r="E79" t="s">
        <v>267</v>
      </c>
      <c r="F79" s="181">
        <v>25</v>
      </c>
      <c r="G79" s="91" t="s">
        <v>560</v>
      </c>
      <c r="H79" s="201" t="s">
        <v>690</v>
      </c>
      <c r="I79" s="201"/>
      <c r="J79" s="237"/>
      <c r="K79" s="201"/>
      <c r="L79" s="264"/>
      <c r="M79" s="22" t="s">
        <v>562</v>
      </c>
      <c r="N79" s="257"/>
      <c r="O79" s="73" t="s">
        <v>562</v>
      </c>
      <c r="P79" s="264"/>
      <c r="Q79" s="22" t="s">
        <v>562</v>
      </c>
      <c r="R79" s="257"/>
      <c r="S79" s="73" t="s">
        <v>562</v>
      </c>
      <c r="T79" s="74"/>
      <c r="U79" s="1"/>
      <c r="V79" s="1"/>
      <c r="W79" s="347"/>
      <c r="X79" s="233"/>
      <c r="Y79" s="230"/>
      <c r="Z79" s="230"/>
      <c r="AA79" s="541">
        <v>6.2</v>
      </c>
      <c r="AB79" s="385">
        <v>6</v>
      </c>
      <c r="AC79" s="389">
        <v>6</v>
      </c>
      <c r="AD79" s="88"/>
      <c r="AE79" s="87"/>
      <c r="AG79" s="16"/>
      <c r="AH79" s="80"/>
      <c r="AI79" s="80"/>
      <c r="AL79" s="547">
        <v>6.2</v>
      </c>
      <c r="AM79" s="385">
        <v>6</v>
      </c>
      <c r="AN79" s="389">
        <v>6</v>
      </c>
      <c r="AO79" s="88"/>
      <c r="AP79" s="87"/>
      <c r="AQ79" s="87"/>
      <c r="AS79" s="87"/>
      <c r="AT79" s="88"/>
      <c r="AU79" s="366" t="s">
        <v>563</v>
      </c>
      <c r="AV79" s="367" t="s">
        <v>563</v>
      </c>
      <c r="AW79" s="87"/>
      <c r="AX79" s="88"/>
      <c r="AY79" s="227"/>
      <c r="BA79" s="88"/>
    </row>
    <row r="80" spans="2:54" x14ac:dyDescent="0.25">
      <c r="B80" s="370" t="s">
        <v>691</v>
      </c>
      <c r="C80" s="371">
        <v>1</v>
      </c>
      <c r="D80" s="370" t="s">
        <v>266</v>
      </c>
      <c r="E80" s="370" t="s">
        <v>692</v>
      </c>
      <c r="F80" s="402">
        <v>25</v>
      </c>
      <c r="G80" s="405" t="s">
        <v>560</v>
      </c>
      <c r="H80" s="520" t="s">
        <v>693</v>
      </c>
      <c r="I80" s="520"/>
      <c r="J80" s="521"/>
      <c r="K80" s="201"/>
      <c r="L80" s="374"/>
      <c r="M80" s="375"/>
      <c r="N80" s="375"/>
      <c r="O80" s="376"/>
      <c r="P80" s="374"/>
      <c r="Q80" s="375"/>
      <c r="R80" s="375"/>
      <c r="S80" s="376"/>
      <c r="T80" s="374"/>
      <c r="U80" s="375"/>
      <c r="V80" s="375"/>
      <c r="W80" s="376"/>
      <c r="X80" s="233"/>
      <c r="Y80" s="230"/>
      <c r="Z80" s="230"/>
      <c r="AA80" s="88"/>
      <c r="AB80" s="87"/>
      <c r="AD80" s="88"/>
      <c r="AE80" s="87"/>
      <c r="AG80" s="80"/>
      <c r="AH80" s="80"/>
      <c r="AI80" s="80"/>
      <c r="AK80" s="370"/>
      <c r="AL80" s="548"/>
      <c r="AM80" s="87"/>
      <c r="AO80" s="88"/>
      <c r="AP80" s="87"/>
      <c r="AQ80" s="372"/>
      <c r="AR80" s="370"/>
      <c r="AS80" s="372"/>
      <c r="AT80" s="373"/>
      <c r="AU80" s="372"/>
      <c r="AV80" s="373"/>
      <c r="AW80" s="87"/>
      <c r="AX80" s="88"/>
      <c r="AY80" s="227"/>
      <c r="BA80" s="88"/>
    </row>
    <row r="81" spans="2:53" x14ac:dyDescent="0.25">
      <c r="B81" t="s">
        <v>278</v>
      </c>
      <c r="C81" s="1">
        <v>1</v>
      </c>
      <c r="D81" t="s">
        <v>279</v>
      </c>
      <c r="E81" t="s">
        <v>280</v>
      </c>
      <c r="F81" s="181">
        <v>25</v>
      </c>
      <c r="G81" s="91" t="s">
        <v>560</v>
      </c>
      <c r="H81" s="201"/>
      <c r="I81" s="201"/>
      <c r="J81" s="237"/>
      <c r="K81" s="201"/>
      <c r="L81" s="51" t="s">
        <v>562</v>
      </c>
      <c r="M81" s="257"/>
      <c r="N81" s="22" t="s">
        <v>562</v>
      </c>
      <c r="O81" s="265"/>
      <c r="P81" s="51" t="s">
        <v>562</v>
      </c>
      <c r="Q81" s="257"/>
      <c r="R81" s="22" t="s">
        <v>562</v>
      </c>
      <c r="S81" s="265"/>
      <c r="T81" s="74"/>
      <c r="U81" s="1"/>
      <c r="V81" s="1"/>
      <c r="W81" s="347"/>
      <c r="X81" s="233"/>
      <c r="Y81" s="230"/>
      <c r="Z81" s="230"/>
      <c r="AA81" s="540">
        <v>9.1</v>
      </c>
      <c r="AB81" s="385">
        <v>9</v>
      </c>
      <c r="AC81" s="389">
        <v>9</v>
      </c>
      <c r="AD81" s="478">
        <v>7</v>
      </c>
      <c r="AE81" s="87"/>
      <c r="AG81" s="16"/>
      <c r="AL81" s="547">
        <v>9.1</v>
      </c>
      <c r="AM81" s="385">
        <v>9</v>
      </c>
      <c r="AN81" s="386">
        <v>9</v>
      </c>
      <c r="AO81" s="388">
        <v>7</v>
      </c>
      <c r="AP81" s="87"/>
      <c r="AQ81" s="87"/>
      <c r="AS81" s="87"/>
      <c r="AT81" s="88"/>
      <c r="AU81" s="366" t="s">
        <v>563</v>
      </c>
      <c r="AV81" s="367" t="s">
        <v>563</v>
      </c>
      <c r="AW81" s="87"/>
      <c r="AX81" s="88"/>
      <c r="AY81" s="227"/>
      <c r="BA81" s="88"/>
    </row>
    <row r="82" spans="2:53" x14ac:dyDescent="0.25">
      <c r="B82" t="s">
        <v>297</v>
      </c>
      <c r="C82" s="1">
        <v>1</v>
      </c>
      <c r="D82" t="s">
        <v>298</v>
      </c>
      <c r="E82" t="s">
        <v>299</v>
      </c>
      <c r="F82" s="181">
        <v>25</v>
      </c>
      <c r="G82" s="91" t="s">
        <v>560</v>
      </c>
      <c r="H82" s="201"/>
      <c r="I82" s="203" t="s">
        <v>694</v>
      </c>
      <c r="J82" s="237"/>
      <c r="K82" s="201"/>
      <c r="L82" s="51" t="s">
        <v>562</v>
      </c>
      <c r="M82" s="257"/>
      <c r="N82" s="22" t="s">
        <v>562</v>
      </c>
      <c r="O82" s="265"/>
      <c r="P82" s="51" t="s">
        <v>562</v>
      </c>
      <c r="Q82" s="257"/>
      <c r="R82" s="22" t="s">
        <v>562</v>
      </c>
      <c r="S82" s="265"/>
      <c r="T82" s="74"/>
      <c r="U82" s="1"/>
      <c r="V82" s="1"/>
      <c r="W82" s="347"/>
      <c r="X82" s="925" t="s">
        <v>695</v>
      </c>
      <c r="Y82" s="230"/>
      <c r="Z82" s="230"/>
      <c r="AA82" s="540">
        <v>13.1</v>
      </c>
      <c r="AB82" s="385">
        <v>13</v>
      </c>
      <c r="AC82" s="389">
        <v>13</v>
      </c>
      <c r="AD82" s="88"/>
      <c r="AE82" s="87"/>
      <c r="AG82" s="16"/>
      <c r="AL82" s="547">
        <v>13.1</v>
      </c>
      <c r="AM82" s="385">
        <v>13</v>
      </c>
      <c r="AN82" s="389">
        <v>13</v>
      </c>
      <c r="AO82" s="88"/>
      <c r="AP82" s="87"/>
      <c r="AQ82" s="87"/>
      <c r="AS82" s="87"/>
      <c r="AT82" s="88"/>
      <c r="AU82" s="366" t="s">
        <v>563</v>
      </c>
      <c r="AV82" s="367" t="s">
        <v>563</v>
      </c>
      <c r="AW82" s="87"/>
      <c r="AX82" s="88"/>
      <c r="AY82" s="227"/>
      <c r="BA82" s="88"/>
    </row>
    <row r="83" spans="2:53" x14ac:dyDescent="0.25">
      <c r="B83" t="s">
        <v>301</v>
      </c>
      <c r="C83" s="1">
        <v>1</v>
      </c>
      <c r="D83" t="s">
        <v>302</v>
      </c>
      <c r="E83" t="s">
        <v>303</v>
      </c>
      <c r="F83" s="181">
        <v>25</v>
      </c>
      <c r="G83" s="91" t="s">
        <v>560</v>
      </c>
      <c r="H83" s="201"/>
      <c r="I83" s="201"/>
      <c r="J83" s="237"/>
      <c r="K83" s="201"/>
      <c r="L83" s="264"/>
      <c r="M83" s="22" t="s">
        <v>562</v>
      </c>
      <c r="N83" s="257"/>
      <c r="O83" s="73" t="s">
        <v>562</v>
      </c>
      <c r="P83" s="264"/>
      <c r="Q83" s="22" t="s">
        <v>562</v>
      </c>
      <c r="R83" s="257"/>
      <c r="S83" s="73" t="s">
        <v>562</v>
      </c>
      <c r="T83" s="74"/>
      <c r="U83" s="1"/>
      <c r="V83" s="1"/>
      <c r="W83" s="347"/>
      <c r="X83" s="233" t="s">
        <v>696</v>
      </c>
      <c r="Y83" s="230"/>
      <c r="Z83" s="230"/>
      <c r="AA83" s="540">
        <v>14.2</v>
      </c>
      <c r="AB83" s="385">
        <v>14</v>
      </c>
      <c r="AC83" s="389">
        <v>14</v>
      </c>
      <c r="AD83" s="88"/>
      <c r="AE83" s="87"/>
      <c r="AG83" s="16"/>
      <c r="AL83" s="547">
        <v>14.2</v>
      </c>
      <c r="AM83" s="385">
        <v>14</v>
      </c>
      <c r="AN83" s="389">
        <v>14</v>
      </c>
      <c r="AO83" s="88"/>
      <c r="AP83" s="87"/>
      <c r="AQ83" s="87"/>
      <c r="AS83" s="87"/>
      <c r="AT83" s="88"/>
      <c r="AU83" s="366" t="s">
        <v>563</v>
      </c>
      <c r="AV83" s="367" t="s">
        <v>563</v>
      </c>
      <c r="AW83" s="87"/>
      <c r="AX83" s="88"/>
      <c r="AY83" s="227"/>
      <c r="BA83" s="88"/>
    </row>
    <row r="84" spans="2:53" x14ac:dyDescent="0.25">
      <c r="B84" t="s">
        <v>320</v>
      </c>
      <c r="C84" s="1">
        <v>1</v>
      </c>
      <c r="D84" t="s">
        <v>321</v>
      </c>
      <c r="E84" t="s">
        <v>322</v>
      </c>
      <c r="F84" s="181">
        <v>25</v>
      </c>
      <c r="G84" s="91" t="s">
        <v>560</v>
      </c>
      <c r="H84" s="201"/>
      <c r="I84" s="201"/>
      <c r="J84" s="237"/>
      <c r="K84" s="201"/>
      <c r="L84" s="264"/>
      <c r="M84" s="22" t="s">
        <v>562</v>
      </c>
      <c r="N84" s="257"/>
      <c r="O84" s="73" t="s">
        <v>562</v>
      </c>
      <c r="P84" s="264"/>
      <c r="Q84" s="22" t="s">
        <v>562</v>
      </c>
      <c r="R84" s="257"/>
      <c r="S84" s="73" t="s">
        <v>562</v>
      </c>
      <c r="T84" s="74"/>
      <c r="U84" s="1"/>
      <c r="V84" s="1"/>
      <c r="W84" s="347"/>
      <c r="X84" s="233"/>
      <c r="Y84" s="230"/>
      <c r="Z84" s="230"/>
      <c r="AA84" s="395">
        <v>6.2</v>
      </c>
      <c r="AB84" s="393">
        <v>6</v>
      </c>
      <c r="AC84" s="395">
        <v>6</v>
      </c>
      <c r="AD84" s="88"/>
      <c r="AE84" s="87"/>
      <c r="AG84" s="16"/>
      <c r="AL84" s="546">
        <v>6.2</v>
      </c>
      <c r="AM84" s="393">
        <v>6</v>
      </c>
      <c r="AN84" s="395">
        <v>6</v>
      </c>
      <c r="AO84" s="88"/>
      <c r="AP84" s="87"/>
      <c r="AQ84" s="87"/>
      <c r="AS84" s="87"/>
      <c r="AT84" s="88"/>
      <c r="AU84" s="87"/>
      <c r="AV84" s="88"/>
      <c r="AW84" s="368" t="s">
        <v>563</v>
      </c>
      <c r="AX84" s="369" t="s">
        <v>563</v>
      </c>
      <c r="AY84" s="227"/>
      <c r="BA84" s="88"/>
    </row>
    <row r="85" spans="2:53" x14ac:dyDescent="0.25">
      <c r="B85" t="s">
        <v>329</v>
      </c>
      <c r="C85" s="1">
        <v>1</v>
      </c>
      <c r="D85" t="s">
        <v>330</v>
      </c>
      <c r="E85" t="s">
        <v>331</v>
      </c>
      <c r="F85" s="181">
        <v>25</v>
      </c>
      <c r="G85" s="91" t="s">
        <v>560</v>
      </c>
      <c r="H85" s="201" t="s">
        <v>697</v>
      </c>
      <c r="I85" s="228"/>
      <c r="J85" s="237"/>
      <c r="K85" s="201" t="s">
        <v>698</v>
      </c>
      <c r="L85" s="51" t="s">
        <v>562</v>
      </c>
      <c r="M85" s="257"/>
      <c r="N85" s="22" t="s">
        <v>562</v>
      </c>
      <c r="O85" s="257"/>
      <c r="P85" s="400" t="s">
        <v>47</v>
      </c>
      <c r="Q85" s="1"/>
      <c r="R85" s="22" t="s">
        <v>562</v>
      </c>
      <c r="S85" s="347"/>
      <c r="T85" s="74"/>
      <c r="U85" s="1"/>
      <c r="V85" s="1"/>
      <c r="W85" s="347"/>
      <c r="X85" s="233"/>
      <c r="Y85" s="230"/>
      <c r="Z85" s="230"/>
      <c r="AA85" s="395">
        <v>9.1</v>
      </c>
      <c r="AB85" s="393">
        <v>9</v>
      </c>
      <c r="AD85" s="88"/>
      <c r="AE85" s="87"/>
      <c r="AG85" s="16"/>
      <c r="AL85" s="546">
        <v>9.1</v>
      </c>
      <c r="AM85" s="393">
        <v>9</v>
      </c>
      <c r="AO85" s="88"/>
      <c r="AP85" s="87"/>
      <c r="AQ85" s="87"/>
      <c r="AS85" s="87"/>
      <c r="AT85" s="88"/>
      <c r="AU85" s="87"/>
      <c r="AV85" s="88"/>
      <c r="AW85" s="368" t="s">
        <v>563</v>
      </c>
      <c r="AX85" s="369" t="s">
        <v>245</v>
      </c>
      <c r="AY85" s="227"/>
      <c r="BA85" s="88"/>
    </row>
    <row r="86" spans="2:53" x14ac:dyDescent="0.25">
      <c r="B86" t="s">
        <v>341</v>
      </c>
      <c r="C86" s="1">
        <v>3</v>
      </c>
      <c r="D86" t="s">
        <v>342</v>
      </c>
      <c r="E86" t="s">
        <v>343</v>
      </c>
      <c r="F86" s="181">
        <v>25</v>
      </c>
      <c r="G86" s="91" t="s">
        <v>560</v>
      </c>
      <c r="H86" s="201" t="s">
        <v>699</v>
      </c>
      <c r="I86" s="203" t="s">
        <v>694</v>
      </c>
      <c r="J86" s="237"/>
      <c r="K86" s="201" t="s">
        <v>698</v>
      </c>
      <c r="L86" s="51" t="s">
        <v>562</v>
      </c>
      <c r="M86" s="257"/>
      <c r="N86" s="22" t="s">
        <v>562</v>
      </c>
      <c r="O86" s="265"/>
      <c r="P86" s="400" t="s">
        <v>47</v>
      </c>
      <c r="Q86" s="1"/>
      <c r="R86" s="22" t="s">
        <v>562</v>
      </c>
      <c r="S86" s="1"/>
      <c r="T86" s="74"/>
      <c r="U86" s="1"/>
      <c r="V86" s="1"/>
      <c r="W86" s="347"/>
      <c r="X86" s="925" t="s">
        <v>695</v>
      </c>
      <c r="Y86" s="230"/>
      <c r="Z86" s="230"/>
      <c r="AA86" s="395">
        <v>13.1</v>
      </c>
      <c r="AB86" s="393">
        <v>13</v>
      </c>
      <c r="AD86" s="88"/>
      <c r="AE86" s="87"/>
      <c r="AG86" s="16"/>
      <c r="AL86" s="546">
        <v>13.1</v>
      </c>
      <c r="AM86" s="393">
        <v>13</v>
      </c>
      <c r="AO86" s="88"/>
      <c r="AP86" s="87"/>
      <c r="AQ86" s="87"/>
      <c r="AS86" s="87"/>
      <c r="AT86" s="88"/>
      <c r="AU86" s="87"/>
      <c r="AV86" s="88"/>
      <c r="AW86" s="368" t="s">
        <v>563</v>
      </c>
      <c r="AX86" s="369" t="s">
        <v>245</v>
      </c>
      <c r="AY86" s="227"/>
      <c r="BA86" s="88"/>
    </row>
    <row r="87" spans="2:53" x14ac:dyDescent="0.25">
      <c r="B87" t="s">
        <v>262</v>
      </c>
      <c r="C87" s="1">
        <v>2</v>
      </c>
      <c r="D87" t="s">
        <v>263</v>
      </c>
      <c r="E87" t="s">
        <v>264</v>
      </c>
      <c r="F87" s="181">
        <v>25</v>
      </c>
      <c r="G87" s="91" t="s">
        <v>560</v>
      </c>
      <c r="H87" s="201"/>
      <c r="I87" s="201"/>
      <c r="J87" s="237"/>
      <c r="K87" s="201"/>
      <c r="L87" s="51" t="s">
        <v>562</v>
      </c>
      <c r="M87" s="257"/>
      <c r="N87" s="22" t="s">
        <v>562</v>
      </c>
      <c r="O87" s="257"/>
      <c r="P87" s="51" t="s">
        <v>562</v>
      </c>
      <c r="Q87" s="257"/>
      <c r="R87" s="22" t="s">
        <v>562</v>
      </c>
      <c r="S87" s="265"/>
      <c r="T87" s="74"/>
      <c r="U87" s="1"/>
      <c r="V87" s="1"/>
      <c r="W87" s="347"/>
      <c r="X87" s="233"/>
      <c r="Y87" s="230"/>
      <c r="Z87" s="230"/>
      <c r="AA87" s="540">
        <v>5.2</v>
      </c>
      <c r="AB87" s="385">
        <v>5</v>
      </c>
      <c r="AC87" s="389">
        <v>5</v>
      </c>
      <c r="AD87" s="88"/>
      <c r="AE87" s="87"/>
      <c r="AG87" s="16"/>
      <c r="AL87" s="547">
        <v>5.2</v>
      </c>
      <c r="AM87" s="385">
        <v>5</v>
      </c>
      <c r="AN87" s="389">
        <v>5</v>
      </c>
      <c r="AO87" s="88"/>
      <c r="AP87" s="91"/>
      <c r="AQ87" s="87"/>
      <c r="AS87" s="87"/>
      <c r="AT87" s="88"/>
      <c r="AU87" s="366" t="s">
        <v>563</v>
      </c>
      <c r="AV87" s="367" t="s">
        <v>563</v>
      </c>
      <c r="AW87" s="87"/>
      <c r="AX87" s="88"/>
      <c r="AY87" s="227"/>
      <c r="BA87" s="88"/>
    </row>
    <row r="88" spans="2:53" x14ac:dyDescent="0.25">
      <c r="B88" t="s">
        <v>223</v>
      </c>
      <c r="C88" s="1">
        <v>2</v>
      </c>
      <c r="D88" t="s">
        <v>224</v>
      </c>
      <c r="E88" t="s">
        <v>225</v>
      </c>
      <c r="F88" s="181">
        <v>25</v>
      </c>
      <c r="G88" s="91" t="s">
        <v>560</v>
      </c>
      <c r="H88" s="201"/>
      <c r="I88" s="201"/>
      <c r="J88" s="237"/>
      <c r="K88" s="201"/>
      <c r="L88" s="51" t="s">
        <v>562</v>
      </c>
      <c r="M88" s="22" t="s">
        <v>562</v>
      </c>
      <c r="N88" s="22" t="s">
        <v>562</v>
      </c>
      <c r="O88" s="73" t="s">
        <v>562</v>
      </c>
      <c r="P88" s="51" t="s">
        <v>562</v>
      </c>
      <c r="Q88" s="22" t="s">
        <v>562</v>
      </c>
      <c r="R88" s="22" t="s">
        <v>562</v>
      </c>
      <c r="S88" s="73" t="s">
        <v>562</v>
      </c>
      <c r="T88" s="74"/>
      <c r="U88" s="1"/>
      <c r="V88" s="1"/>
      <c r="W88" s="347"/>
      <c r="X88" s="233"/>
      <c r="Y88" s="230"/>
      <c r="Z88" s="230"/>
      <c r="AA88" s="539">
        <v>8.1</v>
      </c>
      <c r="AB88" s="382">
        <v>8</v>
      </c>
      <c r="AC88" s="383">
        <v>6</v>
      </c>
      <c r="AD88" s="384"/>
      <c r="AE88" s="87"/>
      <c r="AG88" s="16"/>
      <c r="AL88" s="551">
        <v>8.1</v>
      </c>
      <c r="AM88" s="382">
        <v>8</v>
      </c>
      <c r="AN88" s="383">
        <v>6</v>
      </c>
      <c r="AO88" s="384"/>
      <c r="AQ88" s="87"/>
      <c r="AS88" s="348" t="s">
        <v>563</v>
      </c>
      <c r="AT88" s="349" t="s">
        <v>563</v>
      </c>
      <c r="AU88" s="87"/>
      <c r="AV88" s="88"/>
      <c r="AW88" s="87"/>
      <c r="AX88" s="88"/>
      <c r="AY88" s="227"/>
      <c r="BA88" s="88"/>
    </row>
    <row r="89" spans="2:53" x14ac:dyDescent="0.25">
      <c r="B89" t="s">
        <v>202</v>
      </c>
      <c r="C89" s="1">
        <v>2</v>
      </c>
      <c r="D89" t="s">
        <v>203</v>
      </c>
      <c r="E89" t="s">
        <v>204</v>
      </c>
      <c r="F89" s="181">
        <v>25</v>
      </c>
      <c r="G89" s="91" t="s">
        <v>560</v>
      </c>
      <c r="H89" s="201"/>
      <c r="I89" s="201"/>
      <c r="J89" s="237"/>
      <c r="K89" s="201"/>
      <c r="L89" s="51" t="s">
        <v>562</v>
      </c>
      <c r="M89" s="22" t="s">
        <v>562</v>
      </c>
      <c r="N89" s="257"/>
      <c r="O89" s="73" t="s">
        <v>562</v>
      </c>
      <c r="P89" s="51" t="s">
        <v>562</v>
      </c>
      <c r="Q89" s="22" t="s">
        <v>562</v>
      </c>
      <c r="R89" s="257"/>
      <c r="S89" s="73" t="s">
        <v>562</v>
      </c>
      <c r="T89" s="74"/>
      <c r="U89" s="1"/>
      <c r="V89" s="1"/>
      <c r="W89" s="347"/>
      <c r="X89" s="233"/>
      <c r="Y89" s="230"/>
      <c r="Z89" s="230"/>
      <c r="AA89" s="539">
        <v>4.0999999999999996</v>
      </c>
      <c r="AB89" s="382">
        <v>4</v>
      </c>
      <c r="AC89" s="383">
        <v>4</v>
      </c>
      <c r="AD89" s="384"/>
      <c r="AE89" s="87"/>
      <c r="AG89" s="16"/>
      <c r="AL89" s="551">
        <v>4.0999999999999996</v>
      </c>
      <c r="AM89" s="382">
        <v>4</v>
      </c>
      <c r="AN89" s="383">
        <v>4</v>
      </c>
      <c r="AO89" s="384"/>
      <c r="AQ89" s="87"/>
      <c r="AS89" s="348" t="s">
        <v>563</v>
      </c>
      <c r="AT89" s="349" t="s">
        <v>563</v>
      </c>
      <c r="AU89" s="87"/>
      <c r="AV89" s="88"/>
      <c r="AW89" s="87"/>
      <c r="AX89" s="88"/>
      <c r="AY89" s="227"/>
      <c r="BA89" s="88"/>
    </row>
    <row r="90" spans="2:53" x14ac:dyDescent="0.25">
      <c r="B90" t="s">
        <v>198</v>
      </c>
      <c r="C90" s="1">
        <v>2</v>
      </c>
      <c r="D90" t="s">
        <v>199</v>
      </c>
      <c r="E90" t="s">
        <v>200</v>
      </c>
      <c r="F90" s="181">
        <v>25</v>
      </c>
      <c r="G90" s="91" t="s">
        <v>560</v>
      </c>
      <c r="H90" s="201"/>
      <c r="I90" s="201"/>
      <c r="J90" s="237"/>
      <c r="K90" s="201"/>
      <c r="L90" s="51" t="s">
        <v>562</v>
      </c>
      <c r="M90" s="257"/>
      <c r="N90" s="22" t="s">
        <v>562</v>
      </c>
      <c r="O90" s="265"/>
      <c r="P90" s="51" t="s">
        <v>562</v>
      </c>
      <c r="Q90" s="257"/>
      <c r="R90" s="22" t="s">
        <v>562</v>
      </c>
      <c r="S90" s="265"/>
      <c r="T90" s="74"/>
      <c r="U90" s="1"/>
      <c r="V90" s="1"/>
      <c r="W90" s="347"/>
      <c r="X90" s="233"/>
      <c r="Y90" s="230"/>
      <c r="Z90" s="230"/>
      <c r="AA90" s="539">
        <v>3.2</v>
      </c>
      <c r="AB90" s="382">
        <v>3</v>
      </c>
      <c r="AC90" s="383">
        <v>3</v>
      </c>
      <c r="AD90" s="384"/>
      <c r="AE90" s="87"/>
      <c r="AG90" s="16"/>
      <c r="AL90" s="551">
        <v>3.2</v>
      </c>
      <c r="AM90" s="382">
        <v>3</v>
      </c>
      <c r="AN90" s="383">
        <v>3</v>
      </c>
      <c r="AO90" s="384"/>
      <c r="AQ90" s="87"/>
      <c r="AS90" s="348" t="s">
        <v>563</v>
      </c>
      <c r="AT90" s="349" t="s">
        <v>563</v>
      </c>
      <c r="AU90" s="87"/>
      <c r="AV90" s="88"/>
      <c r="AW90" s="87"/>
      <c r="AX90" s="88"/>
      <c r="AY90" s="227"/>
      <c r="BA90" s="88"/>
    </row>
    <row r="91" spans="2:53" x14ac:dyDescent="0.25">
      <c r="B91" s="235" t="s">
        <v>246</v>
      </c>
      <c r="C91" s="236">
        <v>3</v>
      </c>
      <c r="D91" s="235" t="s">
        <v>247</v>
      </c>
      <c r="E91" s="235" t="s">
        <v>248</v>
      </c>
      <c r="F91" s="350">
        <v>25</v>
      </c>
      <c r="G91" s="351" t="s">
        <v>700</v>
      </c>
      <c r="H91" s="201" t="s">
        <v>701</v>
      </c>
      <c r="I91" s="201"/>
      <c r="J91" s="237"/>
      <c r="K91" s="201"/>
      <c r="L91" s="87"/>
      <c r="P91" s="51" t="s">
        <v>562</v>
      </c>
      <c r="Q91" s="257"/>
      <c r="R91" s="22" t="s">
        <v>562</v>
      </c>
      <c r="S91" s="265"/>
      <c r="T91" s="74"/>
      <c r="U91" s="1"/>
      <c r="V91" s="1"/>
      <c r="W91" s="347"/>
      <c r="X91" s="233"/>
      <c r="Y91" s="230"/>
      <c r="Z91" s="230"/>
      <c r="AA91" s="539">
        <v>5.2</v>
      </c>
      <c r="AB91" s="382"/>
      <c r="AC91" s="383">
        <v>5</v>
      </c>
      <c r="AD91" s="384"/>
      <c r="AE91" s="87"/>
      <c r="AG91" s="16"/>
      <c r="AL91" s="551">
        <v>5.2</v>
      </c>
      <c r="AM91" s="382"/>
      <c r="AN91" s="383">
        <v>5</v>
      </c>
      <c r="AO91" s="384"/>
      <c r="AQ91" s="87"/>
      <c r="AS91" s="87"/>
      <c r="AT91" s="349" t="s">
        <v>245</v>
      </c>
      <c r="AU91" s="87"/>
      <c r="AV91" s="88"/>
      <c r="AW91" s="87"/>
      <c r="AX91" s="88"/>
      <c r="AY91" s="227"/>
      <c r="BA91" s="88"/>
    </row>
    <row r="92" spans="2:53" x14ac:dyDescent="0.25">
      <c r="B92" s="235" t="s">
        <v>249</v>
      </c>
      <c r="C92" s="236">
        <v>3</v>
      </c>
      <c r="D92" s="235" t="s">
        <v>250</v>
      </c>
      <c r="E92" s="235" t="s">
        <v>251</v>
      </c>
      <c r="F92" s="350">
        <v>25</v>
      </c>
      <c r="G92" s="351" t="s">
        <v>700</v>
      </c>
      <c r="H92" s="201" t="s">
        <v>701</v>
      </c>
      <c r="I92" s="201"/>
      <c r="J92" s="237"/>
      <c r="K92" s="201"/>
      <c r="L92" s="87"/>
      <c r="O92" s="88"/>
      <c r="P92" s="51" t="s">
        <v>562</v>
      </c>
      <c r="Q92" s="257"/>
      <c r="R92" s="22" t="s">
        <v>562</v>
      </c>
      <c r="S92" s="257"/>
      <c r="T92" s="74"/>
      <c r="U92" s="1"/>
      <c r="V92" s="1"/>
      <c r="W92" s="347"/>
      <c r="X92" s="233"/>
      <c r="Y92" s="230"/>
      <c r="Z92" s="230"/>
      <c r="AA92" s="539">
        <v>5.2</v>
      </c>
      <c r="AB92" s="382"/>
      <c r="AC92" s="383">
        <v>5</v>
      </c>
      <c r="AD92" s="384"/>
      <c r="AE92" s="87"/>
      <c r="AG92" s="16"/>
      <c r="AL92" s="551">
        <v>5.2</v>
      </c>
      <c r="AM92" s="382"/>
      <c r="AN92" s="383">
        <v>5</v>
      </c>
      <c r="AO92" s="384"/>
      <c r="AQ92" s="87"/>
      <c r="AS92" s="87"/>
      <c r="AT92" s="349" t="s">
        <v>245</v>
      </c>
      <c r="AU92" s="87"/>
      <c r="AV92" s="88"/>
      <c r="AW92" s="87"/>
      <c r="AX92" s="88"/>
      <c r="AY92" s="227"/>
      <c r="BA92" s="88"/>
    </row>
    <row r="93" spans="2:53" x14ac:dyDescent="0.25">
      <c r="B93" t="s">
        <v>215</v>
      </c>
      <c r="C93" s="1">
        <v>3</v>
      </c>
      <c r="D93" t="s">
        <v>216</v>
      </c>
      <c r="E93" t="s">
        <v>217</v>
      </c>
      <c r="F93" s="181">
        <v>25</v>
      </c>
      <c r="G93" s="91" t="s">
        <v>702</v>
      </c>
      <c r="H93" s="201"/>
      <c r="I93" s="201"/>
      <c r="J93" s="237"/>
      <c r="K93" s="201"/>
      <c r="L93" s="264"/>
      <c r="M93" s="22" t="s">
        <v>562</v>
      </c>
      <c r="N93" s="257"/>
      <c r="O93" s="22" t="s">
        <v>562</v>
      </c>
      <c r="P93" s="264"/>
      <c r="Q93" s="22" t="s">
        <v>562</v>
      </c>
      <c r="R93" s="257"/>
      <c r="S93" s="22" t="s">
        <v>562</v>
      </c>
      <c r="T93" s="74"/>
      <c r="U93" s="1"/>
      <c r="V93" s="1"/>
      <c r="W93" s="347"/>
      <c r="X93" s="233" t="s">
        <v>703</v>
      </c>
      <c r="Y93" s="230"/>
      <c r="Z93" s="230"/>
      <c r="AA93" s="383">
        <v>6.2</v>
      </c>
      <c r="AB93" s="382">
        <v>6</v>
      </c>
      <c r="AC93" s="383">
        <v>8</v>
      </c>
      <c r="AD93" s="384"/>
      <c r="AE93" s="87"/>
      <c r="AG93" s="40"/>
      <c r="AL93" s="550">
        <v>6.2</v>
      </c>
      <c r="AM93" s="382">
        <v>6</v>
      </c>
      <c r="AN93" s="383">
        <v>8</v>
      </c>
      <c r="AO93" s="384"/>
      <c r="AQ93" s="87"/>
      <c r="AS93" s="348" t="s">
        <v>563</v>
      </c>
      <c r="AT93" s="349" t="s">
        <v>563</v>
      </c>
      <c r="AU93" s="87"/>
      <c r="AV93" s="88"/>
      <c r="AW93" s="87"/>
      <c r="AX93" s="88"/>
      <c r="AY93" s="227"/>
      <c r="BA93" s="88"/>
    </row>
    <row r="94" spans="2:53" x14ac:dyDescent="0.25">
      <c r="B94" t="s">
        <v>228</v>
      </c>
      <c r="C94" s="1">
        <v>1</v>
      </c>
      <c r="D94" t="s">
        <v>229</v>
      </c>
      <c r="E94" t="s">
        <v>230</v>
      </c>
      <c r="F94" s="181">
        <v>25</v>
      </c>
      <c r="G94" s="91" t="s">
        <v>560</v>
      </c>
      <c r="H94" s="201" t="s">
        <v>704</v>
      </c>
      <c r="I94" s="201" t="s">
        <v>705</v>
      </c>
      <c r="J94" s="237"/>
      <c r="K94" s="201"/>
      <c r="L94" s="51" t="s">
        <v>562</v>
      </c>
      <c r="M94" s="257"/>
      <c r="N94" s="22" t="s">
        <v>562</v>
      </c>
      <c r="O94" s="265"/>
      <c r="P94" s="51" t="s">
        <v>562</v>
      </c>
      <c r="Q94" s="257"/>
      <c r="R94" s="22" t="s">
        <v>562</v>
      </c>
      <c r="S94" s="265"/>
      <c r="T94" s="74"/>
      <c r="U94" s="1"/>
      <c r="V94" s="1"/>
      <c r="W94" s="347"/>
      <c r="X94" s="233"/>
      <c r="Y94" s="230"/>
      <c r="Z94" s="230"/>
      <c r="AA94" s="383">
        <v>9.1</v>
      </c>
      <c r="AB94" s="382">
        <v>9</v>
      </c>
      <c r="AC94" s="383">
        <v>9</v>
      </c>
      <c r="AD94" s="384"/>
      <c r="AE94" s="87"/>
      <c r="AG94" s="40"/>
      <c r="AL94" s="550">
        <v>9.1</v>
      </c>
      <c r="AM94" s="382">
        <v>9</v>
      </c>
      <c r="AN94" s="383">
        <v>9</v>
      </c>
      <c r="AO94" s="384"/>
      <c r="AQ94" s="87"/>
      <c r="AS94" s="348" t="s">
        <v>563</v>
      </c>
      <c r="AT94" s="349" t="s">
        <v>563</v>
      </c>
      <c r="AU94" s="87"/>
      <c r="AV94" s="88"/>
      <c r="AW94" s="87"/>
      <c r="AX94" s="88"/>
      <c r="AY94" s="227"/>
      <c r="BA94" s="88"/>
    </row>
    <row r="95" spans="2:53" x14ac:dyDescent="0.25">
      <c r="B95" t="s">
        <v>241</v>
      </c>
      <c r="C95" s="1">
        <v>2</v>
      </c>
      <c r="D95" t="s">
        <v>242</v>
      </c>
      <c r="E95" t="s">
        <v>243</v>
      </c>
      <c r="F95" s="181">
        <v>25</v>
      </c>
      <c r="G95" s="91" t="s">
        <v>216</v>
      </c>
      <c r="H95" s="201"/>
      <c r="I95" s="201"/>
      <c r="J95" s="237"/>
      <c r="K95" s="201"/>
      <c r="L95" s="51" t="s">
        <v>562</v>
      </c>
      <c r="M95" s="257"/>
      <c r="N95" s="22" t="s">
        <v>562</v>
      </c>
      <c r="O95" s="265"/>
      <c r="P95" s="51" t="s">
        <v>562</v>
      </c>
      <c r="Q95" s="257"/>
      <c r="R95" s="22" t="s">
        <v>562</v>
      </c>
      <c r="S95" s="257"/>
      <c r="T95" s="74"/>
      <c r="U95" s="1"/>
      <c r="V95" s="1"/>
      <c r="W95" s="347"/>
      <c r="X95" s="233"/>
      <c r="Y95" s="230"/>
      <c r="Z95" s="230"/>
      <c r="AA95" s="383">
        <v>13.2</v>
      </c>
      <c r="AB95" s="382">
        <v>13</v>
      </c>
      <c r="AC95" s="383">
        <v>13</v>
      </c>
      <c r="AD95" s="384"/>
      <c r="AE95" s="87"/>
      <c r="AG95" s="40"/>
      <c r="AL95" s="550">
        <v>13.2</v>
      </c>
      <c r="AM95" s="382">
        <v>13</v>
      </c>
      <c r="AN95" s="383">
        <v>13</v>
      </c>
      <c r="AO95" s="384"/>
      <c r="AQ95" s="87"/>
      <c r="AS95" s="348" t="s">
        <v>563</v>
      </c>
      <c r="AT95" s="349" t="s">
        <v>563</v>
      </c>
      <c r="AU95" s="87"/>
      <c r="AV95" s="88"/>
      <c r="AW95" s="87"/>
      <c r="AX95" s="88"/>
      <c r="AY95" s="227"/>
      <c r="BA95" s="88"/>
    </row>
    <row r="96" spans="2:53" x14ac:dyDescent="0.25">
      <c r="B96" t="s">
        <v>238</v>
      </c>
      <c r="C96" s="1">
        <v>3</v>
      </c>
      <c r="D96" t="s">
        <v>239</v>
      </c>
      <c r="E96" t="s">
        <v>240</v>
      </c>
      <c r="F96" s="181">
        <v>25</v>
      </c>
      <c r="G96" s="91" t="s">
        <v>706</v>
      </c>
      <c r="H96" s="201"/>
      <c r="I96" s="203" t="s">
        <v>694</v>
      </c>
      <c r="J96" s="237"/>
      <c r="K96" s="201"/>
      <c r="L96" s="51" t="s">
        <v>562</v>
      </c>
      <c r="M96" s="257"/>
      <c r="N96" s="22" t="s">
        <v>562</v>
      </c>
      <c r="O96" s="22" t="s">
        <v>562</v>
      </c>
      <c r="P96" s="51" t="s">
        <v>562</v>
      </c>
      <c r="Q96" s="257"/>
      <c r="R96" s="22" t="s">
        <v>562</v>
      </c>
      <c r="S96" s="257"/>
      <c r="T96" s="74"/>
      <c r="U96" s="1"/>
      <c r="V96" s="1"/>
      <c r="W96" s="347"/>
      <c r="X96" s="925" t="s">
        <v>695</v>
      </c>
      <c r="Y96" s="230"/>
      <c r="Z96" s="230"/>
      <c r="AA96" s="383">
        <v>13.1</v>
      </c>
      <c r="AB96" s="382">
        <v>13</v>
      </c>
      <c r="AC96" s="383">
        <v>13</v>
      </c>
      <c r="AD96" s="384"/>
      <c r="AE96" s="87"/>
      <c r="AG96" s="40"/>
      <c r="AL96" s="550">
        <v>13.1</v>
      </c>
      <c r="AM96" s="382">
        <v>13</v>
      </c>
      <c r="AN96" s="383">
        <v>13</v>
      </c>
      <c r="AO96" s="384"/>
      <c r="AQ96" s="87"/>
      <c r="AS96" s="348" t="s">
        <v>563</v>
      </c>
      <c r="AT96" s="349" t="s">
        <v>563</v>
      </c>
      <c r="AU96" s="87"/>
      <c r="AV96" s="88"/>
      <c r="AW96" s="87"/>
      <c r="AX96" s="88"/>
      <c r="AY96" s="227"/>
      <c r="BA96" s="88"/>
    </row>
    <row r="97" spans="2:47" x14ac:dyDescent="0.25">
      <c r="B97" s="488" t="s">
        <v>220</v>
      </c>
      <c r="C97" s="489"/>
      <c r="D97" s="488"/>
      <c r="E97" s="490" t="s">
        <v>707</v>
      </c>
      <c r="F97" s="679">
        <v>25</v>
      </c>
      <c r="G97" s="484"/>
      <c r="H97" s="203"/>
      <c r="I97" s="203"/>
      <c r="J97" s="529"/>
      <c r="K97" s="203"/>
      <c r="L97" s="491"/>
      <c r="M97" s="492"/>
      <c r="N97" s="492"/>
      <c r="O97" s="485"/>
      <c r="P97" s="486"/>
      <c r="Q97" s="487"/>
      <c r="R97" s="487"/>
      <c r="S97" s="485"/>
      <c r="T97" s="486"/>
      <c r="U97" s="487"/>
      <c r="V97" s="487"/>
      <c r="W97" s="487"/>
      <c r="X97" s="535"/>
      <c r="Y97" s="231"/>
      <c r="Z97" s="231"/>
      <c r="AA97" s="202"/>
      <c r="AB97" s="202"/>
      <c r="AC97" s="202"/>
      <c r="AD97" s="202"/>
      <c r="AE97" s="202"/>
      <c r="AL97" s="17"/>
      <c r="AM97" s="41"/>
      <c r="AN97" s="80"/>
      <c r="AO97" s="80"/>
      <c r="AP97" s="78"/>
      <c r="AQ97" s="40"/>
    </row>
    <row r="98" spans="2:47" x14ac:dyDescent="0.25">
      <c r="B98" s="488" t="s">
        <v>212</v>
      </c>
      <c r="C98" s="505" t="s">
        <v>246</v>
      </c>
      <c r="D98" s="488" t="s">
        <v>245</v>
      </c>
      <c r="E98" s="490" t="s">
        <v>516</v>
      </c>
      <c r="F98" s="679">
        <v>25</v>
      </c>
      <c r="G98" s="484" t="s">
        <v>249</v>
      </c>
      <c r="H98" s="203"/>
      <c r="I98" s="203"/>
      <c r="J98" s="529"/>
      <c r="K98" s="203"/>
      <c r="L98" s="491"/>
      <c r="M98" s="492"/>
      <c r="N98" s="492"/>
      <c r="O98" s="485"/>
      <c r="P98" s="486"/>
      <c r="Q98" s="487"/>
      <c r="R98" s="487"/>
      <c r="S98" s="485"/>
      <c r="T98" s="486"/>
      <c r="U98" s="487"/>
      <c r="V98" s="487"/>
      <c r="W98" s="487"/>
      <c r="X98" s="535"/>
      <c r="Y98" s="231"/>
      <c r="Z98" s="231"/>
      <c r="AA98" s="202"/>
      <c r="AB98" s="202"/>
      <c r="AC98" s="202"/>
      <c r="AD98" s="202"/>
      <c r="AE98" s="202"/>
      <c r="AL98" s="17"/>
      <c r="AM98" s="41"/>
      <c r="AN98" s="80"/>
      <c r="AO98" s="80"/>
      <c r="AP98" s="78"/>
      <c r="AQ98" s="40"/>
    </row>
    <row r="99" spans="2:47" x14ac:dyDescent="0.25">
      <c r="B99" s="488" t="s">
        <v>332</v>
      </c>
      <c r="C99" s="505" t="s">
        <v>329</v>
      </c>
      <c r="D99" s="488" t="s">
        <v>333</v>
      </c>
      <c r="E99" s="490" t="s">
        <v>334</v>
      </c>
      <c r="F99" s="679">
        <v>25</v>
      </c>
      <c r="G99" s="484" t="s">
        <v>350</v>
      </c>
      <c r="H99" s="203"/>
      <c r="I99" s="710" t="s">
        <v>708</v>
      </c>
      <c r="J99" s="529"/>
      <c r="K99" s="203"/>
      <c r="L99" s="491"/>
      <c r="M99" s="492"/>
      <c r="N99" s="492"/>
      <c r="O99" s="485"/>
      <c r="P99" s="51" t="s">
        <v>562</v>
      </c>
      <c r="Q99" s="257"/>
      <c r="R99" s="22" t="s">
        <v>562</v>
      </c>
      <c r="S99" s="257"/>
      <c r="T99" s="486"/>
      <c r="U99" s="487"/>
      <c r="V99" s="487"/>
      <c r="W99" s="487"/>
      <c r="X99" s="233" t="s">
        <v>709</v>
      </c>
      <c r="Y99" s="231"/>
      <c r="Z99" s="711"/>
      <c r="AA99" s="202"/>
      <c r="AB99" s="202"/>
      <c r="AC99" s="202"/>
      <c r="AD99" s="202"/>
      <c r="AE99" s="202"/>
      <c r="AL99" s="17"/>
      <c r="AM99" s="41"/>
      <c r="AN99" s="80"/>
      <c r="AO99" s="80"/>
      <c r="AP99" s="78"/>
      <c r="AQ99" s="40"/>
    </row>
    <row r="100" spans="2:47" x14ac:dyDescent="0.25">
      <c r="B100" s="488" t="s">
        <v>326</v>
      </c>
      <c r="C100" s="505" t="s">
        <v>323</v>
      </c>
      <c r="D100" s="488" t="s">
        <v>327</v>
      </c>
      <c r="E100" s="490" t="s">
        <v>328</v>
      </c>
      <c r="F100" s="679">
        <v>25</v>
      </c>
      <c r="G100" s="484" t="s">
        <v>353</v>
      </c>
      <c r="H100" s="203"/>
      <c r="I100" s="710" t="s">
        <v>710</v>
      </c>
      <c r="J100" s="529"/>
      <c r="K100" s="203"/>
      <c r="L100" s="491"/>
      <c r="M100" s="492"/>
      <c r="N100" s="492"/>
      <c r="O100" s="485"/>
      <c r="P100" s="264"/>
      <c r="Q100" s="22" t="s">
        <v>562</v>
      </c>
      <c r="R100" s="257"/>
      <c r="S100" s="22" t="s">
        <v>562</v>
      </c>
      <c r="T100" s="486"/>
      <c r="U100" s="487"/>
      <c r="V100" s="487"/>
      <c r="W100" s="487"/>
      <c r="X100" s="233" t="s">
        <v>711</v>
      </c>
      <c r="Y100" s="231"/>
      <c r="Z100" s="711"/>
      <c r="AA100" s="202"/>
      <c r="AB100" s="202"/>
      <c r="AC100" s="202"/>
      <c r="AD100" s="202"/>
      <c r="AE100" s="202"/>
      <c r="AF100" s="40"/>
      <c r="AG100" s="40"/>
      <c r="AH100" s="40"/>
      <c r="AI100" s="40"/>
      <c r="AJ100" s="40"/>
    </row>
    <row r="101" spans="2:47" x14ac:dyDescent="0.25">
      <c r="B101" s="488" t="s">
        <v>344</v>
      </c>
      <c r="C101" s="505" t="s">
        <v>341</v>
      </c>
      <c r="D101" s="488" t="s">
        <v>345</v>
      </c>
      <c r="E101" s="490" t="s">
        <v>346</v>
      </c>
      <c r="F101" s="679">
        <v>25</v>
      </c>
      <c r="G101" s="484" t="s">
        <v>356</v>
      </c>
      <c r="H101" s="203"/>
      <c r="I101" s="530"/>
      <c r="J101" s="529"/>
      <c r="K101" s="530"/>
      <c r="L101" s="491"/>
      <c r="M101" s="492"/>
      <c r="N101" s="492"/>
      <c r="O101" s="485"/>
      <c r="P101" s="51" t="s">
        <v>562</v>
      </c>
      <c r="Q101" s="257"/>
      <c r="R101" s="22" t="s">
        <v>562</v>
      </c>
      <c r="S101" s="257"/>
      <c r="T101" s="486"/>
      <c r="U101" s="487"/>
      <c r="V101" s="487"/>
      <c r="W101" s="487"/>
      <c r="X101" s="535"/>
      <c r="Y101" s="231"/>
      <c r="Z101" s="231"/>
      <c r="AA101" s="501"/>
      <c r="AB101" s="501"/>
      <c r="AC101" s="501"/>
      <c r="AD101" s="501"/>
      <c r="AE101" s="501"/>
      <c r="AF101" s="40"/>
      <c r="AG101" s="40"/>
      <c r="AH101" s="40"/>
      <c r="AI101" s="40"/>
      <c r="AJ101" s="40"/>
      <c r="AK101" s="40"/>
      <c r="AL101" s="178"/>
      <c r="AM101" s="78"/>
      <c r="AN101" s="80"/>
      <c r="AO101" s="78"/>
    </row>
    <row r="102" spans="2:47" x14ac:dyDescent="0.25">
      <c r="B102" t="s">
        <v>374</v>
      </c>
      <c r="C102" s="1">
        <v>2</v>
      </c>
      <c r="D102" t="s">
        <v>375</v>
      </c>
      <c r="E102" t="s">
        <v>712</v>
      </c>
      <c r="F102" s="181">
        <v>25</v>
      </c>
      <c r="G102" s="91" t="s">
        <v>560</v>
      </c>
      <c r="H102" s="201" t="s">
        <v>690</v>
      </c>
      <c r="I102" s="201"/>
      <c r="J102" s="237"/>
      <c r="K102" s="201"/>
      <c r="L102" s="74"/>
      <c r="M102" s="22" t="s">
        <v>562</v>
      </c>
      <c r="N102" s="1"/>
      <c r="O102" s="347"/>
      <c r="P102" s="74"/>
      <c r="Q102" s="22" t="s">
        <v>562</v>
      </c>
      <c r="R102" s="1"/>
      <c r="S102" s="347"/>
      <c r="T102" s="74"/>
      <c r="U102" s="1"/>
      <c r="V102" s="1"/>
      <c r="W102" s="1"/>
      <c r="X102" s="535"/>
      <c r="Y102" s="231"/>
      <c r="Z102" s="231"/>
      <c r="AA102" s="501"/>
      <c r="AB102" s="501"/>
      <c r="AC102" s="501"/>
      <c r="AD102" s="501"/>
      <c r="AE102" s="501"/>
      <c r="AF102" s="66"/>
      <c r="AG102" s="66"/>
      <c r="AH102" s="66"/>
      <c r="AI102" s="66"/>
      <c r="AJ102" s="66"/>
      <c r="AK102" s="66"/>
      <c r="AM102" s="82"/>
      <c r="AN102" s="82"/>
      <c r="AO102" s="66"/>
      <c r="AQ102" s="66"/>
      <c r="AR102" s="84"/>
      <c r="AS102" s="23"/>
      <c r="AT102" s="28"/>
      <c r="AU102" s="89"/>
    </row>
    <row r="103" spans="2:47" x14ac:dyDescent="0.25">
      <c r="B103" t="s">
        <v>368</v>
      </c>
      <c r="C103" s="1">
        <v>1</v>
      </c>
      <c r="D103" t="s">
        <v>369</v>
      </c>
      <c r="E103" t="s">
        <v>713</v>
      </c>
      <c r="F103" s="181">
        <v>25</v>
      </c>
      <c r="G103" s="91" t="s">
        <v>560</v>
      </c>
      <c r="H103" s="201" t="s">
        <v>714</v>
      </c>
      <c r="I103" s="201"/>
      <c r="J103" s="237"/>
      <c r="K103" s="201"/>
      <c r="L103" s="74"/>
      <c r="M103" s="1"/>
      <c r="N103" s="1"/>
      <c r="O103" s="22" t="s">
        <v>562</v>
      </c>
      <c r="P103" s="74"/>
      <c r="Q103" s="1"/>
      <c r="R103" s="1"/>
      <c r="S103" s="22" t="s">
        <v>562</v>
      </c>
      <c r="T103" s="74"/>
      <c r="U103" s="1"/>
      <c r="V103" s="1"/>
      <c r="W103" s="1"/>
      <c r="X103" s="536"/>
      <c r="Y103" s="232"/>
      <c r="Z103" s="231"/>
      <c r="AA103" s="66"/>
      <c r="AB103" s="66"/>
      <c r="AC103" s="66"/>
      <c r="AD103" s="66"/>
      <c r="AE103" s="66"/>
      <c r="AF103" s="66"/>
      <c r="AG103" s="66"/>
      <c r="AH103" s="66"/>
      <c r="AI103" s="66"/>
      <c r="AJ103" s="66"/>
      <c r="AK103" s="66"/>
      <c r="AM103" s="82"/>
      <c r="AN103" s="82"/>
      <c r="AO103" s="66"/>
      <c r="AP103" s="261"/>
      <c r="AQ103" s="66"/>
      <c r="AR103" s="84"/>
      <c r="AS103" s="23"/>
      <c r="AT103" s="28"/>
      <c r="AU103" s="89"/>
    </row>
    <row r="104" spans="2:47" x14ac:dyDescent="0.25">
      <c r="B104" t="s">
        <v>371</v>
      </c>
      <c r="C104" s="1">
        <v>1</v>
      </c>
      <c r="D104" t="s">
        <v>372</v>
      </c>
      <c r="E104" t="s">
        <v>715</v>
      </c>
      <c r="F104" s="181">
        <v>25</v>
      </c>
      <c r="G104" s="91" t="s">
        <v>560</v>
      </c>
      <c r="H104" s="201" t="s">
        <v>714</v>
      </c>
      <c r="I104" s="201"/>
      <c r="J104" s="237"/>
      <c r="K104" s="201"/>
      <c r="L104" s="51" t="s">
        <v>562</v>
      </c>
      <c r="M104" s="1"/>
      <c r="N104" s="1"/>
      <c r="O104" s="347"/>
      <c r="P104" s="51" t="s">
        <v>562</v>
      </c>
      <c r="Q104" s="1"/>
      <c r="R104" s="1"/>
      <c r="S104" s="347"/>
      <c r="T104" s="74"/>
      <c r="U104" s="1"/>
      <c r="V104" s="1"/>
      <c r="W104" s="1"/>
      <c r="X104" s="536"/>
      <c r="Y104" s="232"/>
      <c r="Z104" s="231"/>
      <c r="AA104" s="66"/>
      <c r="AB104" s="66"/>
      <c r="AC104" s="66"/>
      <c r="AD104" s="66"/>
      <c r="AE104" s="66"/>
    </row>
    <row r="105" spans="2:47" x14ac:dyDescent="0.25">
      <c r="B105" s="370" t="s">
        <v>409</v>
      </c>
      <c r="C105" s="371">
        <v>1</v>
      </c>
      <c r="D105" s="370" t="s">
        <v>410</v>
      </c>
      <c r="E105" s="370" t="s">
        <v>411</v>
      </c>
      <c r="F105" s="402">
        <v>25</v>
      </c>
      <c r="G105" s="405" t="s">
        <v>560</v>
      </c>
      <c r="H105" s="520" t="s">
        <v>716</v>
      </c>
      <c r="I105" s="520"/>
      <c r="J105" s="521"/>
      <c r="K105" s="520"/>
      <c r="L105" s="515"/>
      <c r="M105" s="22" t="s">
        <v>562</v>
      </c>
      <c r="N105" s="371"/>
      <c r="O105" s="516"/>
      <c r="P105" s="515"/>
      <c r="Q105" s="22" t="s">
        <v>562</v>
      </c>
      <c r="R105" s="371"/>
      <c r="S105" s="516"/>
      <c r="T105" s="515"/>
      <c r="U105" s="482" t="s">
        <v>47</v>
      </c>
      <c r="V105" s="371"/>
      <c r="W105" s="371"/>
      <c r="X105" s="536"/>
      <c r="Y105" s="232"/>
      <c r="Z105" s="231"/>
      <c r="AA105" s="66"/>
      <c r="AB105" s="66"/>
      <c r="AC105" s="66"/>
      <c r="AD105" s="66"/>
      <c r="AE105" s="66"/>
    </row>
    <row r="106" spans="2:47" x14ac:dyDescent="0.25">
      <c r="B106" s="370" t="s">
        <v>413</v>
      </c>
      <c r="C106" s="371">
        <v>1</v>
      </c>
      <c r="D106" s="370" t="s">
        <v>414</v>
      </c>
      <c r="E106" s="370" t="s">
        <v>415</v>
      </c>
      <c r="F106" s="402">
        <v>25</v>
      </c>
      <c r="G106" s="405" t="s">
        <v>560</v>
      </c>
      <c r="H106" s="520" t="s">
        <v>716</v>
      </c>
      <c r="I106" s="520"/>
      <c r="J106" s="521"/>
      <c r="K106" s="520"/>
      <c r="L106" s="515"/>
      <c r="M106" s="371"/>
      <c r="N106" s="22" t="s">
        <v>562</v>
      </c>
      <c r="O106" s="516"/>
      <c r="P106" s="515"/>
      <c r="Q106" s="371"/>
      <c r="R106" s="22" t="s">
        <v>562</v>
      </c>
      <c r="S106" s="516"/>
      <c r="T106" s="515"/>
      <c r="U106" s="371"/>
      <c r="V106" s="482" t="s">
        <v>47</v>
      </c>
      <c r="W106" s="371"/>
      <c r="X106" s="536"/>
      <c r="Y106" s="232"/>
      <c r="Z106" s="231"/>
      <c r="AA106" s="66"/>
      <c r="AB106" s="66"/>
      <c r="AC106" s="66"/>
      <c r="AD106" s="66"/>
      <c r="AE106" s="66"/>
    </row>
    <row r="107" spans="2:47" x14ac:dyDescent="0.25">
      <c r="B107" s="370" t="s">
        <v>416</v>
      </c>
      <c r="C107" s="371">
        <v>1</v>
      </c>
      <c r="D107" s="370" t="s">
        <v>417</v>
      </c>
      <c r="E107" s="370" t="s">
        <v>418</v>
      </c>
      <c r="F107" s="402">
        <v>25</v>
      </c>
      <c r="G107" s="405" t="s">
        <v>717</v>
      </c>
      <c r="H107" s="520" t="s">
        <v>716</v>
      </c>
      <c r="I107" s="520"/>
      <c r="J107" s="521"/>
      <c r="K107" s="520"/>
      <c r="L107" s="51" t="s">
        <v>562</v>
      </c>
      <c r="M107" s="371"/>
      <c r="N107" s="371"/>
      <c r="O107" s="516"/>
      <c r="P107" s="51" t="s">
        <v>562</v>
      </c>
      <c r="Q107" s="371"/>
      <c r="R107" s="371"/>
      <c r="S107" s="516"/>
      <c r="T107" s="51" t="s">
        <v>562</v>
      </c>
      <c r="U107" s="371"/>
      <c r="V107" s="371"/>
      <c r="W107" s="371"/>
      <c r="X107" s="536"/>
      <c r="Y107" s="232"/>
      <c r="Z107" s="231"/>
      <c r="AA107" s="66"/>
      <c r="AB107" s="66"/>
      <c r="AC107" s="66"/>
      <c r="AD107" s="66"/>
      <c r="AE107" s="66"/>
    </row>
    <row r="108" spans="2:47" x14ac:dyDescent="0.25">
      <c r="B108" t="s">
        <v>379</v>
      </c>
      <c r="C108" s="1">
        <v>1</v>
      </c>
      <c r="D108" t="s">
        <v>383</v>
      </c>
      <c r="E108" t="s">
        <v>384</v>
      </c>
      <c r="F108" s="181">
        <v>25</v>
      </c>
      <c r="G108" s="91" t="s">
        <v>560</v>
      </c>
      <c r="H108" s="201"/>
      <c r="I108" s="201"/>
      <c r="J108" s="237"/>
      <c r="K108" s="201"/>
      <c r="L108" s="74"/>
      <c r="M108" s="1"/>
      <c r="N108" s="22" t="s">
        <v>562</v>
      </c>
      <c r="O108" s="347"/>
      <c r="P108" s="74"/>
      <c r="Q108" s="1"/>
      <c r="R108" s="22" t="s">
        <v>562</v>
      </c>
      <c r="S108" s="347"/>
      <c r="T108" s="74"/>
      <c r="U108" s="1"/>
      <c r="V108" s="1"/>
      <c r="W108" s="1"/>
      <c r="X108" s="536"/>
      <c r="Y108" s="232"/>
      <c r="Z108" s="231"/>
      <c r="AA108" s="66"/>
      <c r="AB108" s="66"/>
      <c r="AC108" s="66"/>
      <c r="AD108" s="66"/>
      <c r="AE108" s="66"/>
    </row>
    <row r="109" spans="2:47" x14ac:dyDescent="0.25">
      <c r="B109" t="s">
        <v>403</v>
      </c>
      <c r="C109" s="1">
        <v>1</v>
      </c>
      <c r="D109" t="s">
        <v>406</v>
      </c>
      <c r="E109" t="s">
        <v>407</v>
      </c>
      <c r="F109" s="181">
        <v>25</v>
      </c>
      <c r="G109" s="91" t="s">
        <v>560</v>
      </c>
      <c r="H109" s="201"/>
      <c r="I109" s="201"/>
      <c r="J109" s="237"/>
      <c r="K109" s="201"/>
      <c r="L109" s="74"/>
      <c r="M109" s="1"/>
      <c r="N109" s="1"/>
      <c r="O109" s="22" t="s">
        <v>562</v>
      </c>
      <c r="P109" s="74"/>
      <c r="Q109" s="1"/>
      <c r="R109" s="1"/>
      <c r="S109" s="22" t="s">
        <v>562</v>
      </c>
      <c r="T109" s="74"/>
      <c r="U109" s="1"/>
      <c r="V109" s="1"/>
      <c r="W109" s="1"/>
      <c r="X109" s="536"/>
      <c r="Y109" s="232"/>
      <c r="Z109" s="231"/>
      <c r="AA109" s="66"/>
      <c r="AB109" s="66"/>
      <c r="AC109" s="66"/>
      <c r="AD109" s="66"/>
      <c r="AE109" s="66"/>
    </row>
    <row r="110" spans="2:47" x14ac:dyDescent="0.25">
      <c r="B110" t="s">
        <v>388</v>
      </c>
      <c r="C110" s="1">
        <v>1</v>
      </c>
      <c r="D110" t="s">
        <v>392</v>
      </c>
      <c r="E110" t="s">
        <v>393</v>
      </c>
      <c r="F110" s="181">
        <v>25</v>
      </c>
      <c r="G110" s="91" t="s">
        <v>560</v>
      </c>
      <c r="H110" s="201"/>
      <c r="I110" s="201"/>
      <c r="J110" s="237"/>
      <c r="K110" s="201"/>
      <c r="L110" s="74"/>
      <c r="M110" s="22" t="s">
        <v>562</v>
      </c>
      <c r="N110" s="1"/>
      <c r="O110" s="347"/>
      <c r="P110" s="74"/>
      <c r="Q110" s="22" t="s">
        <v>562</v>
      </c>
      <c r="R110" s="1"/>
      <c r="S110" s="347"/>
      <c r="T110" s="74"/>
      <c r="U110" s="1"/>
      <c r="V110" s="1"/>
      <c r="W110" s="1"/>
      <c r="X110" s="536"/>
      <c r="Y110" s="232"/>
      <c r="Z110" s="231"/>
      <c r="AA110" s="66"/>
      <c r="AB110" s="66"/>
      <c r="AC110" s="66"/>
      <c r="AD110" s="66"/>
      <c r="AE110" s="66"/>
    </row>
    <row r="111" spans="2:47" x14ac:dyDescent="0.25">
      <c r="B111" t="s">
        <v>382</v>
      </c>
      <c r="C111" s="1">
        <v>1</v>
      </c>
      <c r="D111" t="s">
        <v>386</v>
      </c>
      <c r="E111" t="s">
        <v>387</v>
      </c>
      <c r="F111" s="181">
        <v>25</v>
      </c>
      <c r="G111" s="91" t="s">
        <v>560</v>
      </c>
      <c r="H111" s="201"/>
      <c r="I111" s="201"/>
      <c r="J111" s="237"/>
      <c r="K111" s="201"/>
      <c r="L111" s="74"/>
      <c r="M111" s="22" t="s">
        <v>562</v>
      </c>
      <c r="N111" s="1"/>
      <c r="O111" s="347"/>
      <c r="P111" s="74"/>
      <c r="Q111" s="22" t="s">
        <v>562</v>
      </c>
      <c r="R111" s="1"/>
      <c r="S111" s="347"/>
      <c r="T111" s="74"/>
      <c r="U111" s="1"/>
      <c r="V111" s="1"/>
      <c r="W111" s="1"/>
      <c r="X111" s="536"/>
      <c r="Y111" s="232"/>
      <c r="Z111" s="231"/>
      <c r="AA111" s="66"/>
      <c r="AB111" s="66"/>
      <c r="AC111" s="66"/>
      <c r="AD111" s="66"/>
      <c r="AE111" s="66"/>
    </row>
    <row r="112" spans="2:47" x14ac:dyDescent="0.25">
      <c r="B112" t="s">
        <v>385</v>
      </c>
      <c r="C112" s="1">
        <v>1</v>
      </c>
      <c r="D112" t="s">
        <v>389</v>
      </c>
      <c r="E112" t="s">
        <v>390</v>
      </c>
      <c r="F112" s="181">
        <v>25</v>
      </c>
      <c r="G112" s="91" t="s">
        <v>560</v>
      </c>
      <c r="H112" s="201"/>
      <c r="I112" s="201"/>
      <c r="J112" s="237"/>
      <c r="K112" s="201"/>
      <c r="L112" s="51" t="s">
        <v>562</v>
      </c>
      <c r="M112" s="1"/>
      <c r="N112" s="1"/>
      <c r="O112" s="347"/>
      <c r="P112" s="51" t="s">
        <v>562</v>
      </c>
      <c r="Q112" s="1"/>
      <c r="R112" s="1"/>
      <c r="S112" s="347"/>
      <c r="T112" s="74"/>
      <c r="U112" s="1"/>
      <c r="V112" s="1"/>
      <c r="W112" s="1"/>
      <c r="X112" s="536"/>
      <c r="Y112" s="232"/>
      <c r="Z112" s="231"/>
      <c r="AA112" s="66"/>
      <c r="AB112" s="66"/>
      <c r="AC112" s="66"/>
      <c r="AD112" s="66"/>
      <c r="AE112" s="66"/>
    </row>
    <row r="113" spans="2:43" x14ac:dyDescent="0.25">
      <c r="B113" t="s">
        <v>377</v>
      </c>
      <c r="C113" s="1">
        <v>1</v>
      </c>
      <c r="D113" t="s">
        <v>380</v>
      </c>
      <c r="E113" t="s">
        <v>381</v>
      </c>
      <c r="F113" s="181">
        <v>25</v>
      </c>
      <c r="G113" s="91" t="s">
        <v>560</v>
      </c>
      <c r="H113" s="201"/>
      <c r="I113" s="201"/>
      <c r="J113" s="237"/>
      <c r="K113" s="201"/>
      <c r="L113" s="74"/>
      <c r="M113" s="1"/>
      <c r="N113" s="1"/>
      <c r="O113" s="22" t="s">
        <v>562</v>
      </c>
      <c r="P113" s="74"/>
      <c r="Q113" s="1"/>
      <c r="R113" s="1"/>
      <c r="S113" s="22" t="s">
        <v>562</v>
      </c>
      <c r="T113" s="74"/>
      <c r="U113" s="1"/>
      <c r="V113" s="1"/>
      <c r="W113" s="1"/>
      <c r="X113" s="536"/>
      <c r="Y113" s="232"/>
      <c r="Z113" s="231"/>
      <c r="AA113" s="66"/>
      <c r="AB113" s="66"/>
      <c r="AC113" s="66"/>
      <c r="AD113" s="66"/>
      <c r="AE113" s="66"/>
    </row>
    <row r="114" spans="2:43" x14ac:dyDescent="0.25">
      <c r="B114" t="s">
        <v>391</v>
      </c>
      <c r="C114" s="1">
        <v>1</v>
      </c>
      <c r="D114" t="s">
        <v>395</v>
      </c>
      <c r="E114" t="s">
        <v>396</v>
      </c>
      <c r="F114" s="181">
        <v>25</v>
      </c>
      <c r="G114" s="91" t="s">
        <v>560</v>
      </c>
      <c r="H114" s="201"/>
      <c r="I114" s="201"/>
      <c r="J114" s="237"/>
      <c r="K114" s="201"/>
      <c r="L114" s="51" t="s">
        <v>562</v>
      </c>
      <c r="M114" s="1"/>
      <c r="N114" s="1"/>
      <c r="O114" s="347"/>
      <c r="P114" s="51" t="s">
        <v>562</v>
      </c>
      <c r="Q114" s="1"/>
      <c r="R114" s="1"/>
      <c r="S114" s="347"/>
      <c r="T114" s="74"/>
      <c r="U114" s="1"/>
      <c r="V114" s="1"/>
      <c r="W114" s="1"/>
      <c r="X114" s="536"/>
      <c r="Y114" s="232"/>
      <c r="Z114" s="231"/>
      <c r="AA114" s="66"/>
      <c r="AB114" s="66"/>
      <c r="AC114" s="66"/>
      <c r="AD114" s="66"/>
      <c r="AE114" s="66"/>
    </row>
    <row r="115" spans="2:43" x14ac:dyDescent="0.25">
      <c r="B115" t="s">
        <v>397</v>
      </c>
      <c r="C115" s="1">
        <v>1</v>
      </c>
      <c r="D115" t="s">
        <v>401</v>
      </c>
      <c r="E115" t="s">
        <v>402</v>
      </c>
      <c r="F115" s="181">
        <v>25</v>
      </c>
      <c r="G115" s="91" t="s">
        <v>560</v>
      </c>
      <c r="H115" s="201"/>
      <c r="I115" s="201"/>
      <c r="J115" s="237"/>
      <c r="K115" s="201"/>
      <c r="L115" s="74"/>
      <c r="M115" s="22" t="s">
        <v>562</v>
      </c>
      <c r="N115" s="1"/>
      <c r="O115" s="347"/>
      <c r="P115" s="74"/>
      <c r="Q115" s="22" t="s">
        <v>562</v>
      </c>
      <c r="R115" s="1"/>
      <c r="S115" s="347"/>
      <c r="T115" s="74"/>
      <c r="U115" s="1"/>
      <c r="V115" s="1"/>
      <c r="W115" s="1"/>
      <c r="X115" s="536"/>
      <c r="Y115" s="232"/>
      <c r="Z115" s="231"/>
      <c r="AA115" s="66"/>
      <c r="AB115" s="66"/>
      <c r="AC115" s="66"/>
      <c r="AD115" s="66"/>
      <c r="AE115" s="66"/>
    </row>
    <row r="116" spans="2:43" x14ac:dyDescent="0.25">
      <c r="B116" t="s">
        <v>400</v>
      </c>
      <c r="C116" s="1">
        <v>2</v>
      </c>
      <c r="D116" t="s">
        <v>404</v>
      </c>
      <c r="E116" t="s">
        <v>405</v>
      </c>
      <c r="F116" s="181">
        <v>25</v>
      </c>
      <c r="G116" s="91" t="s">
        <v>560</v>
      </c>
      <c r="H116" s="201" t="s">
        <v>718</v>
      </c>
      <c r="I116" s="201"/>
      <c r="J116" s="237"/>
      <c r="K116" s="201"/>
      <c r="L116" s="74"/>
      <c r="M116" s="1"/>
      <c r="N116" s="22" t="s">
        <v>562</v>
      </c>
      <c r="O116" s="347"/>
      <c r="P116" s="74"/>
      <c r="Q116" s="1"/>
      <c r="R116" s="22" t="s">
        <v>562</v>
      </c>
      <c r="S116" s="347"/>
      <c r="T116" s="74"/>
      <c r="U116" s="1"/>
      <c r="V116" s="1"/>
      <c r="W116" s="1"/>
      <c r="X116" s="536"/>
      <c r="Y116" s="232"/>
      <c r="Z116" s="231"/>
      <c r="AA116" s="66"/>
      <c r="AB116" s="66"/>
      <c r="AC116" s="66"/>
      <c r="AD116" s="66"/>
      <c r="AE116" s="66"/>
    </row>
    <row r="117" spans="2:43" x14ac:dyDescent="0.25">
      <c r="B117" t="s">
        <v>394</v>
      </c>
      <c r="C117" s="1">
        <v>1</v>
      </c>
      <c r="D117" t="s">
        <v>398</v>
      </c>
      <c r="E117" t="s">
        <v>399</v>
      </c>
      <c r="F117" s="181">
        <v>25</v>
      </c>
      <c r="G117" s="91" t="s">
        <v>560</v>
      </c>
      <c r="H117" s="201"/>
      <c r="I117" s="201"/>
      <c r="J117" s="237"/>
      <c r="K117" s="201"/>
      <c r="L117" s="74"/>
      <c r="M117" s="1"/>
      <c r="N117" s="1"/>
      <c r="O117" s="22" t="s">
        <v>562</v>
      </c>
      <c r="P117" s="74"/>
      <c r="Q117" s="1"/>
      <c r="R117" s="1"/>
      <c r="S117" s="22" t="s">
        <v>562</v>
      </c>
      <c r="T117" s="74"/>
      <c r="U117" s="1"/>
      <c r="V117" s="1"/>
      <c r="W117" s="1"/>
      <c r="X117" s="536"/>
      <c r="Y117" s="232"/>
      <c r="Z117" s="231"/>
      <c r="AA117" s="66"/>
      <c r="AB117" s="66"/>
      <c r="AC117" s="66"/>
      <c r="AD117" s="66"/>
      <c r="AE117" s="66"/>
    </row>
    <row r="118" spans="2:43" x14ac:dyDescent="0.25">
      <c r="C118" s="1"/>
      <c r="F118" s="1"/>
      <c r="L118" s="1"/>
      <c r="M118" s="1"/>
      <c r="N118" s="1"/>
      <c r="O118" s="1"/>
      <c r="P118" s="1"/>
      <c r="Q118" s="1"/>
      <c r="R118" s="1"/>
      <c r="S118" s="1"/>
    </row>
    <row r="119" spans="2:43" x14ac:dyDescent="0.25">
      <c r="C119" s="1"/>
      <c r="F119" s="1"/>
      <c r="L119" s="1"/>
      <c r="M119" s="1"/>
      <c r="N119" s="1"/>
      <c r="O119" s="1"/>
      <c r="P119" s="1"/>
      <c r="Q119" s="1"/>
      <c r="R119" s="1"/>
      <c r="S119" s="1"/>
    </row>
    <row r="120" spans="2:43" x14ac:dyDescent="0.25">
      <c r="C120" s="1"/>
      <c r="F120" s="1"/>
      <c r="L120" s="1"/>
      <c r="M120" s="1"/>
      <c r="N120" s="1"/>
      <c r="O120" s="1"/>
      <c r="P120" s="1"/>
      <c r="Q120" s="1"/>
      <c r="R120" s="1"/>
      <c r="S120" s="1"/>
    </row>
    <row r="121" spans="2:43" s="261" customFormat="1" ht="15" customHeight="1" x14ac:dyDescent="0.25">
      <c r="B121" s="502"/>
      <c r="C121" s="502"/>
      <c r="D121" s="502"/>
      <c r="E121" s="66"/>
      <c r="F121" s="86"/>
      <c r="G121" s="86"/>
      <c r="H121" s="66"/>
      <c r="I121" s="66"/>
      <c r="J121" s="85"/>
      <c r="K121" s="66"/>
      <c r="L121" s="66"/>
      <c r="M121" s="66"/>
      <c r="N121" s="66"/>
      <c r="O121" s="85"/>
      <c r="P121" s="85"/>
      <c r="Q121" s="85"/>
      <c r="R121" s="85"/>
      <c r="S121" s="85"/>
      <c r="T121" s="85"/>
      <c r="U121" s="85"/>
      <c r="V121" s="85"/>
      <c r="W121" s="12"/>
      <c r="X121" s="12"/>
      <c r="Y121" s="85"/>
      <c r="Z121"/>
      <c r="AA121" s="66"/>
      <c r="AB121" s="66"/>
      <c r="AC121" s="66"/>
      <c r="AD121" s="66"/>
      <c r="AE121" s="66"/>
      <c r="AL121" s="276">
        <v>10.1</v>
      </c>
      <c r="AM121" s="343">
        <v>10</v>
      </c>
      <c r="AN121" s="390">
        <v>3</v>
      </c>
      <c r="AO121" s="344"/>
      <c r="AP121" s="275"/>
    </row>
    <row r="122" spans="2:43" s="261" customFormat="1" ht="15" customHeight="1" x14ac:dyDescent="0.25">
      <c r="B122" s="501"/>
      <c r="C122" s="503"/>
      <c r="D122" s="501"/>
      <c r="E122" s="1"/>
      <c r="F122"/>
      <c r="G122"/>
      <c r="H122"/>
      <c r="I122"/>
      <c r="J122"/>
      <c r="K122"/>
      <c r="L122"/>
      <c r="M122"/>
      <c r="N122"/>
      <c r="O122"/>
      <c r="P122"/>
      <c r="Q122"/>
      <c r="R122"/>
      <c r="S122"/>
      <c r="T122"/>
      <c r="U122"/>
      <c r="V122"/>
      <c r="W122"/>
      <c r="X122"/>
      <c r="Y122"/>
      <c r="Z122"/>
      <c r="AA122"/>
      <c r="AB122"/>
      <c r="AC122"/>
      <c r="AD122"/>
      <c r="AE122"/>
      <c r="AL122" s="276">
        <v>12.1</v>
      </c>
      <c r="AM122" s="285">
        <v>12</v>
      </c>
      <c r="AN122" s="391">
        <v>3</v>
      </c>
      <c r="AO122" s="221"/>
      <c r="AP122" s="73" t="s">
        <v>619</v>
      </c>
    </row>
    <row r="123" spans="2:43" s="261" customFormat="1" ht="15" customHeight="1" x14ac:dyDescent="0.25">
      <c r="B123" s="501"/>
      <c r="C123" s="503"/>
      <c r="D123" s="501"/>
      <c r="E123"/>
      <c r="F123"/>
      <c r="G123"/>
      <c r="H123"/>
      <c r="I123"/>
      <c r="J123"/>
      <c r="K123"/>
      <c r="L123"/>
      <c r="M123"/>
      <c r="N123"/>
      <c r="O123"/>
      <c r="P123"/>
      <c r="Q123"/>
      <c r="R123"/>
      <c r="S123"/>
      <c r="T123"/>
      <c r="U123"/>
      <c r="V123"/>
      <c r="W123"/>
      <c r="X123"/>
      <c r="Y123"/>
      <c r="Z123"/>
      <c r="AA123"/>
      <c r="AB123"/>
      <c r="AC123"/>
      <c r="AD123"/>
      <c r="AE123"/>
      <c r="AL123" s="276">
        <v>12.2</v>
      </c>
      <c r="AM123" s="341">
        <v>12</v>
      </c>
      <c r="AN123" s="277">
        <v>3</v>
      </c>
      <c r="AO123" s="342"/>
      <c r="AP123" s="275"/>
    </row>
    <row r="124" spans="2:43" s="261" customFormat="1" ht="15" customHeight="1" x14ac:dyDescent="0.25">
      <c r="B124" s="501"/>
      <c r="C124" s="224"/>
      <c r="D124" s="224"/>
      <c r="E124"/>
      <c r="F124"/>
      <c r="G124"/>
      <c r="H124"/>
      <c r="I124"/>
      <c r="J124"/>
      <c r="K124"/>
      <c r="L124"/>
      <c r="M124"/>
      <c r="N124"/>
      <c r="O124"/>
      <c r="P124"/>
      <c r="Q124"/>
      <c r="R124"/>
      <c r="S124"/>
      <c r="T124"/>
      <c r="U124"/>
      <c r="V124"/>
      <c r="W124"/>
      <c r="X124"/>
      <c r="Y124"/>
      <c r="Z124"/>
      <c r="AA124"/>
      <c r="AB124"/>
      <c r="AC124"/>
      <c r="AD124"/>
      <c r="AE124"/>
      <c r="AL124" s="276">
        <v>13.1</v>
      </c>
      <c r="AM124" s="341">
        <v>13</v>
      </c>
      <c r="AN124" s="277">
        <v>4</v>
      </c>
      <c r="AO124" s="342"/>
      <c r="AP124" s="275"/>
    </row>
    <row r="125" spans="2:43" s="261" customFormat="1" ht="15" customHeight="1" x14ac:dyDescent="0.25">
      <c r="B125" s="502"/>
      <c r="C125" s="502"/>
      <c r="D125" s="502"/>
      <c r="E125"/>
      <c r="F125"/>
      <c r="G125"/>
      <c r="H125"/>
      <c r="I125"/>
      <c r="J125"/>
      <c r="K125"/>
      <c r="L125"/>
      <c r="M125"/>
      <c r="N125"/>
      <c r="O125"/>
      <c r="P125"/>
      <c r="Q125"/>
      <c r="R125"/>
      <c r="S125"/>
      <c r="T125"/>
      <c r="U125"/>
      <c r="V125"/>
      <c r="W125"/>
      <c r="X125"/>
      <c r="Y125"/>
      <c r="Z125"/>
      <c r="AA125"/>
      <c r="AB125"/>
      <c r="AC125"/>
      <c r="AD125"/>
      <c r="AE125"/>
      <c r="AL125" s="276">
        <v>13.2</v>
      </c>
      <c r="AM125" s="341">
        <v>13</v>
      </c>
      <c r="AN125" s="277">
        <v>4</v>
      </c>
      <c r="AO125" s="342"/>
      <c r="AP125" s="73" t="s">
        <v>619</v>
      </c>
    </row>
    <row r="126" spans="2:43" x14ac:dyDescent="0.25">
      <c r="B126" s="278" t="s">
        <v>719</v>
      </c>
      <c r="C126" s="277"/>
      <c r="D126" s="278"/>
      <c r="E126" s="278" t="s">
        <v>720</v>
      </c>
      <c r="F126" s="279">
        <v>25</v>
      </c>
      <c r="G126" s="282"/>
      <c r="H126" s="261" t="s">
        <v>721</v>
      </c>
      <c r="I126" s="261"/>
      <c r="J126" s="282"/>
      <c r="K126" s="261"/>
      <c r="L126" s="264" t="s">
        <v>722</v>
      </c>
      <c r="M126" s="257"/>
      <c r="N126" s="257" t="s">
        <v>722</v>
      </c>
      <c r="O126" s="265"/>
      <c r="P126" s="264" t="s">
        <v>722</v>
      </c>
      <c r="Q126" s="257"/>
      <c r="R126" s="257" t="s">
        <v>722</v>
      </c>
      <c r="S126" s="265"/>
      <c r="T126" s="274"/>
      <c r="U126" s="261"/>
      <c r="V126" s="261"/>
      <c r="W126" s="261"/>
      <c r="X126" s="274"/>
      <c r="Y126" s="261"/>
      <c r="Z126" s="261"/>
      <c r="AA126" s="261"/>
      <c r="AB126" s="261"/>
      <c r="AC126" s="261"/>
      <c r="AD126" s="261"/>
      <c r="AE126" s="261"/>
      <c r="AL126" s="276">
        <v>14.2</v>
      </c>
      <c r="AM126" s="345">
        <v>13</v>
      </c>
      <c r="AN126" s="392">
        <v>4</v>
      </c>
      <c r="AO126" s="346"/>
      <c r="AP126" s="377"/>
      <c r="AQ126" s="40"/>
    </row>
    <row r="127" spans="2:43" x14ac:dyDescent="0.25">
      <c r="B127" s="278" t="s">
        <v>719</v>
      </c>
      <c r="C127" s="277"/>
      <c r="D127" s="278"/>
      <c r="E127" s="278" t="s">
        <v>720</v>
      </c>
      <c r="F127" s="279">
        <v>25</v>
      </c>
      <c r="G127" s="282"/>
      <c r="H127" s="261"/>
      <c r="I127" s="261"/>
      <c r="J127" s="282"/>
      <c r="K127" s="261"/>
      <c r="L127" s="264"/>
      <c r="M127" s="257" t="s">
        <v>722</v>
      </c>
      <c r="N127" s="257"/>
      <c r="O127" s="265" t="s">
        <v>722</v>
      </c>
      <c r="P127" s="264"/>
      <c r="Q127" s="257" t="s">
        <v>722</v>
      </c>
      <c r="R127" s="257"/>
      <c r="S127" s="265" t="s">
        <v>722</v>
      </c>
      <c r="T127" s="274"/>
      <c r="U127" s="261"/>
      <c r="V127" s="261"/>
      <c r="W127" s="261"/>
      <c r="X127" s="274"/>
      <c r="Y127" s="261"/>
      <c r="Z127" s="261"/>
      <c r="AA127" s="261"/>
      <c r="AB127" s="261"/>
      <c r="AC127" s="261"/>
      <c r="AD127" s="261"/>
      <c r="AE127" s="261"/>
      <c r="AL127" s="174"/>
      <c r="AM127" s="92"/>
      <c r="AN127" s="166"/>
      <c r="AO127" s="166"/>
      <c r="AP127" s="92"/>
      <c r="AQ127" s="40"/>
    </row>
    <row r="128" spans="2:43" x14ac:dyDescent="0.25">
      <c r="B128" s="278" t="s">
        <v>723</v>
      </c>
      <c r="C128" s="277"/>
      <c r="D128" s="278"/>
      <c r="E128" s="278" t="s">
        <v>724</v>
      </c>
      <c r="F128" s="279">
        <v>25</v>
      </c>
      <c r="G128" s="282"/>
      <c r="H128" s="261" t="s">
        <v>721</v>
      </c>
      <c r="I128" s="261"/>
      <c r="J128" s="282" t="s">
        <v>618</v>
      </c>
      <c r="K128" s="261"/>
      <c r="L128" s="264"/>
      <c r="M128" s="22" t="s">
        <v>562</v>
      </c>
      <c r="N128" s="257"/>
      <c r="O128" s="73" t="s">
        <v>562</v>
      </c>
      <c r="P128" s="264"/>
      <c r="Q128" s="257">
        <v>1</v>
      </c>
      <c r="R128" s="257"/>
      <c r="S128" s="265">
        <v>1</v>
      </c>
      <c r="T128" s="274"/>
      <c r="U128" s="261"/>
      <c r="V128" s="261"/>
      <c r="W128" s="261"/>
      <c r="X128" s="274"/>
      <c r="Y128" s="261"/>
      <c r="Z128" s="261"/>
      <c r="AA128" s="261"/>
      <c r="AB128" s="261"/>
      <c r="AC128" s="261"/>
      <c r="AD128" s="261"/>
      <c r="AE128" s="261"/>
    </row>
    <row r="129" spans="2:42" x14ac:dyDescent="0.25">
      <c r="B129" s="278" t="s">
        <v>719</v>
      </c>
      <c r="C129" s="277"/>
      <c r="D129" s="278"/>
      <c r="E129" s="278" t="s">
        <v>720</v>
      </c>
      <c r="F129" s="279">
        <v>25</v>
      </c>
      <c r="G129" s="282"/>
      <c r="H129" s="261"/>
      <c r="I129" s="261"/>
      <c r="J129" s="282"/>
      <c r="K129" s="261"/>
      <c r="L129" s="264" t="s">
        <v>722</v>
      </c>
      <c r="M129" s="257"/>
      <c r="N129" s="257" t="s">
        <v>722</v>
      </c>
      <c r="O129" s="265"/>
      <c r="P129" s="264" t="s">
        <v>722</v>
      </c>
      <c r="Q129" s="257"/>
      <c r="R129" s="257" t="s">
        <v>722</v>
      </c>
      <c r="S129" s="265"/>
      <c r="T129" s="274"/>
      <c r="U129" s="261"/>
      <c r="V129" s="261"/>
      <c r="W129" s="261"/>
      <c r="X129" s="274"/>
      <c r="Y129" s="261"/>
      <c r="Z129" s="261"/>
      <c r="AA129" s="261"/>
      <c r="AB129" s="261"/>
      <c r="AC129" s="261"/>
      <c r="AD129" s="261"/>
      <c r="AE129" s="261"/>
      <c r="AP129" s="261"/>
    </row>
    <row r="130" spans="2:42" x14ac:dyDescent="0.25">
      <c r="B130" s="278" t="s">
        <v>719</v>
      </c>
      <c r="C130" s="277"/>
      <c r="D130" s="278"/>
      <c r="E130" s="278" t="s">
        <v>720</v>
      </c>
      <c r="F130" s="279">
        <v>25</v>
      </c>
      <c r="G130" s="282"/>
      <c r="H130" s="261" t="s">
        <v>721</v>
      </c>
      <c r="I130" s="261"/>
      <c r="J130" s="282"/>
      <c r="K130" s="261"/>
      <c r="L130" s="264"/>
      <c r="M130" s="257" t="s">
        <v>722</v>
      </c>
      <c r="N130" s="257"/>
      <c r="O130" s="265" t="s">
        <v>722</v>
      </c>
      <c r="P130" s="264"/>
      <c r="Q130" s="257" t="s">
        <v>722</v>
      </c>
      <c r="R130" s="257"/>
      <c r="S130" s="265" t="s">
        <v>722</v>
      </c>
      <c r="T130" s="274"/>
      <c r="U130" s="261"/>
      <c r="V130" s="261"/>
      <c r="W130" s="261"/>
      <c r="X130" s="274"/>
      <c r="Y130" s="261"/>
      <c r="Z130" s="261"/>
      <c r="AA130" s="261"/>
      <c r="AB130" s="261"/>
      <c r="AC130" s="261"/>
      <c r="AD130" s="261"/>
      <c r="AE130" s="261"/>
    </row>
    <row r="131" spans="2:42" x14ac:dyDescent="0.25">
      <c r="B131" s="278" t="s">
        <v>719</v>
      </c>
      <c r="C131" s="277"/>
      <c r="D131" s="278"/>
      <c r="E131" s="278" t="s">
        <v>720</v>
      </c>
      <c r="F131" s="279">
        <v>25</v>
      </c>
      <c r="G131" s="282"/>
      <c r="H131" s="261"/>
      <c r="I131" s="261"/>
      <c r="J131" s="282"/>
      <c r="K131" s="261"/>
      <c r="L131" s="264" t="s">
        <v>722</v>
      </c>
      <c r="M131" s="257"/>
      <c r="N131" s="257" t="s">
        <v>722</v>
      </c>
      <c r="O131" s="265"/>
      <c r="P131" s="264" t="s">
        <v>722</v>
      </c>
      <c r="Q131" s="257"/>
      <c r="R131" s="257" t="s">
        <v>722</v>
      </c>
      <c r="S131" s="265"/>
      <c r="T131" s="274"/>
      <c r="U131" s="261"/>
      <c r="V131" s="261"/>
      <c r="W131" s="261"/>
      <c r="X131" s="274"/>
      <c r="Y131" s="261"/>
      <c r="Z131" s="261"/>
      <c r="AA131" s="261"/>
      <c r="AB131" s="261"/>
      <c r="AC131" s="261"/>
      <c r="AD131" s="261"/>
      <c r="AE131" s="261"/>
    </row>
    <row r="132" spans="2:42" x14ac:dyDescent="0.25">
      <c r="B132" s="278" t="s">
        <v>719</v>
      </c>
      <c r="C132" s="277"/>
      <c r="D132" s="278"/>
      <c r="E132" s="278" t="s">
        <v>720</v>
      </c>
      <c r="F132" s="279">
        <v>25</v>
      </c>
      <c r="G132" s="282"/>
      <c r="H132" s="261"/>
      <c r="I132" s="261"/>
      <c r="J132" s="282"/>
      <c r="K132" s="261"/>
      <c r="L132" s="264"/>
      <c r="M132" s="257" t="s">
        <v>722</v>
      </c>
      <c r="N132" s="257"/>
      <c r="O132" s="265" t="s">
        <v>722</v>
      </c>
      <c r="P132" s="264"/>
      <c r="Q132" s="257" t="s">
        <v>722</v>
      </c>
      <c r="R132" s="257"/>
      <c r="S132" s="265" t="s">
        <v>722</v>
      </c>
      <c r="T132" s="274"/>
      <c r="U132" s="261"/>
      <c r="V132" s="261"/>
      <c r="W132" s="261"/>
      <c r="X132" s="274"/>
      <c r="Y132" s="261"/>
      <c r="Z132" s="261"/>
      <c r="AA132" s="261"/>
      <c r="AB132" s="261"/>
      <c r="AC132" s="261"/>
      <c r="AD132" s="261"/>
      <c r="AE132" s="261"/>
    </row>
    <row r="133" spans="2:42" x14ac:dyDescent="0.25">
      <c r="B133" s="278" t="s">
        <v>220</v>
      </c>
      <c r="C133" s="277"/>
      <c r="D133" s="278"/>
      <c r="E133" s="278" t="s">
        <v>725</v>
      </c>
      <c r="F133" s="279">
        <v>25</v>
      </c>
      <c r="G133" s="282"/>
      <c r="H133" s="261"/>
      <c r="I133" s="261"/>
      <c r="J133" s="282"/>
      <c r="K133" s="261"/>
      <c r="L133" s="264"/>
      <c r="M133" s="257" t="s">
        <v>722</v>
      </c>
      <c r="N133" s="257"/>
      <c r="O133" s="265" t="s">
        <v>722</v>
      </c>
      <c r="P133" s="274"/>
      <c r="Q133" s="261"/>
      <c r="R133" s="261"/>
      <c r="S133" s="275"/>
      <c r="T133" s="274"/>
      <c r="U133" s="261"/>
      <c r="V133" s="261"/>
      <c r="W133" s="261"/>
      <c r="X133" s="274"/>
      <c r="Y133" s="261"/>
      <c r="Z133" s="261"/>
      <c r="AA133" s="261"/>
      <c r="AB133" s="261"/>
      <c r="AC133" s="261"/>
      <c r="AD133" s="261"/>
      <c r="AE133" s="261"/>
    </row>
    <row r="134" spans="2:42" x14ac:dyDescent="0.25">
      <c r="B134" s="278" t="s">
        <v>719</v>
      </c>
      <c r="C134" s="277"/>
      <c r="D134" s="278"/>
      <c r="E134" s="278" t="s">
        <v>720</v>
      </c>
      <c r="F134" s="279">
        <v>25</v>
      </c>
      <c r="G134" s="282"/>
      <c r="H134" s="261" t="s">
        <v>726</v>
      </c>
      <c r="I134" s="261"/>
      <c r="J134" s="282"/>
      <c r="K134" s="261"/>
      <c r="L134" s="274"/>
      <c r="M134" s="261"/>
      <c r="N134" s="261"/>
      <c r="O134" s="275"/>
      <c r="P134" s="264"/>
      <c r="Q134" s="257" t="s">
        <v>722</v>
      </c>
      <c r="R134" s="257"/>
      <c r="S134" s="265" t="s">
        <v>722</v>
      </c>
      <c r="T134" s="274"/>
      <c r="U134" s="261"/>
      <c r="V134" s="261"/>
      <c r="W134" s="261"/>
      <c r="X134" s="72" t="s">
        <v>727</v>
      </c>
      <c r="Y134" s="261"/>
      <c r="Z134" s="261"/>
      <c r="AA134" s="261"/>
      <c r="AB134" s="261"/>
      <c r="AC134" s="261"/>
      <c r="AD134" s="261"/>
      <c r="AE134" s="261"/>
    </row>
    <row r="135" spans="2:42" x14ac:dyDescent="0.25">
      <c r="B135" s="278" t="s">
        <v>719</v>
      </c>
      <c r="C135" s="277"/>
      <c r="D135" s="278"/>
      <c r="E135" s="278" t="s">
        <v>720</v>
      </c>
      <c r="F135" s="279">
        <v>25</v>
      </c>
      <c r="G135" s="282"/>
      <c r="H135" s="261"/>
      <c r="I135" s="261"/>
      <c r="J135" s="282"/>
      <c r="K135" s="261"/>
      <c r="L135" s="264" t="s">
        <v>722</v>
      </c>
      <c r="M135" s="257"/>
      <c r="N135" s="257" t="s">
        <v>722</v>
      </c>
      <c r="O135" s="265"/>
      <c r="P135" s="264" t="s">
        <v>722</v>
      </c>
      <c r="Q135" s="257"/>
      <c r="R135" s="257" t="s">
        <v>722</v>
      </c>
      <c r="S135" s="265"/>
      <c r="T135" s="274"/>
      <c r="U135" s="261"/>
      <c r="V135" s="261"/>
      <c r="W135" s="261"/>
      <c r="X135" s="274"/>
      <c r="Y135" s="261"/>
      <c r="Z135" s="261"/>
      <c r="AA135" s="261"/>
      <c r="AB135" s="261"/>
      <c r="AC135" s="261"/>
      <c r="AD135" s="261"/>
      <c r="AE135" s="261"/>
    </row>
    <row r="136" spans="2:42" x14ac:dyDescent="0.25">
      <c r="B136" s="278" t="s">
        <v>728</v>
      </c>
      <c r="C136" s="277"/>
      <c r="D136" s="278"/>
      <c r="E136" s="278" t="s">
        <v>729</v>
      </c>
      <c r="F136" s="279">
        <v>25</v>
      </c>
      <c r="G136" s="282"/>
      <c r="H136" s="261" t="s">
        <v>730</v>
      </c>
      <c r="I136" s="261"/>
      <c r="J136" s="282" t="s">
        <v>618</v>
      </c>
      <c r="K136" s="261"/>
      <c r="L136" s="264"/>
      <c r="M136" s="22" t="s">
        <v>562</v>
      </c>
      <c r="N136" s="257"/>
      <c r="O136" s="73" t="s">
        <v>562</v>
      </c>
      <c r="P136" s="264"/>
      <c r="Q136" s="257">
        <v>1</v>
      </c>
      <c r="R136" s="257"/>
      <c r="S136" s="265">
        <v>1</v>
      </c>
      <c r="T136" s="300"/>
      <c r="U136" s="83"/>
      <c r="V136" s="83"/>
      <c r="W136" s="83"/>
      <c r="X136" s="274" t="s">
        <v>731</v>
      </c>
      <c r="Y136" s="261"/>
      <c r="Z136" s="261"/>
      <c r="AA136" s="261"/>
      <c r="AB136" s="261"/>
      <c r="AC136" s="261"/>
      <c r="AD136" s="261"/>
      <c r="AE136" s="261"/>
    </row>
    <row r="137" spans="2:42" x14ac:dyDescent="0.25">
      <c r="B137" s="278" t="s">
        <v>719</v>
      </c>
      <c r="C137" s="277"/>
      <c r="D137" s="278"/>
      <c r="E137" s="278" t="s">
        <v>720</v>
      </c>
      <c r="F137" s="279">
        <v>25</v>
      </c>
      <c r="G137" s="282"/>
      <c r="H137" s="261" t="s">
        <v>721</v>
      </c>
      <c r="I137" s="261"/>
      <c r="J137" s="282"/>
      <c r="K137" s="261"/>
      <c r="L137" s="264"/>
      <c r="M137" s="22" t="s">
        <v>562</v>
      </c>
      <c r="N137" s="257"/>
      <c r="O137" s="73" t="s">
        <v>562</v>
      </c>
      <c r="P137" s="274"/>
      <c r="Q137" s="261"/>
      <c r="R137" s="261"/>
      <c r="S137" s="275"/>
      <c r="T137" s="274"/>
      <c r="U137" s="261"/>
      <c r="V137" s="261"/>
      <c r="W137" s="261"/>
      <c r="X137" s="274"/>
      <c r="Y137" s="261"/>
      <c r="Z137" s="261"/>
      <c r="AA137" s="261"/>
      <c r="AB137" s="261"/>
      <c r="AC137" s="261"/>
      <c r="AD137" s="261"/>
      <c r="AE137" s="261"/>
    </row>
    <row r="138" spans="2:42" x14ac:dyDescent="0.25">
      <c r="B138" s="278" t="s">
        <v>220</v>
      </c>
      <c r="C138" s="277"/>
      <c r="D138" s="278"/>
      <c r="E138" s="278" t="s">
        <v>725</v>
      </c>
      <c r="F138" s="279">
        <v>25</v>
      </c>
      <c r="G138" s="282"/>
      <c r="H138" s="261"/>
      <c r="I138" s="261"/>
      <c r="J138" s="282"/>
      <c r="K138" s="261"/>
      <c r="L138" s="264"/>
      <c r="M138" s="22" t="s">
        <v>562</v>
      </c>
      <c r="N138" s="257"/>
      <c r="O138" s="73" t="s">
        <v>562</v>
      </c>
      <c r="P138" s="264"/>
      <c r="Q138" s="257" t="s">
        <v>722</v>
      </c>
      <c r="R138" s="257"/>
      <c r="S138" s="265" t="s">
        <v>722</v>
      </c>
      <c r="T138" s="274"/>
      <c r="U138" s="261"/>
      <c r="V138" s="261"/>
      <c r="W138" s="261"/>
      <c r="X138" s="274"/>
      <c r="Y138" s="261"/>
      <c r="Z138" s="261"/>
      <c r="AA138" s="261"/>
      <c r="AB138" s="261"/>
      <c r="AC138" s="261"/>
      <c r="AD138" s="261"/>
      <c r="AE138" s="261"/>
    </row>
    <row r="139" spans="2:42" x14ac:dyDescent="0.25">
      <c r="B139" s="278" t="s">
        <v>719</v>
      </c>
      <c r="C139" s="277"/>
      <c r="D139" s="278"/>
      <c r="E139" s="278" t="s">
        <v>720</v>
      </c>
      <c r="F139" s="279">
        <v>25</v>
      </c>
      <c r="G139" s="282"/>
      <c r="H139" s="261"/>
      <c r="I139" s="261"/>
      <c r="J139" s="282"/>
      <c r="K139" s="261"/>
      <c r="L139" s="264"/>
      <c r="M139" s="257"/>
      <c r="N139" s="257"/>
      <c r="O139" s="265"/>
      <c r="P139" s="264"/>
      <c r="Q139" s="257"/>
      <c r="R139" s="257"/>
      <c r="S139" s="265"/>
      <c r="T139" s="274"/>
      <c r="U139" s="261"/>
      <c r="V139" s="261"/>
      <c r="W139" s="261"/>
      <c r="X139" s="274"/>
      <c r="Y139" s="261"/>
      <c r="Z139" s="261"/>
      <c r="AA139" s="261"/>
      <c r="AB139" s="261"/>
      <c r="AC139" s="261"/>
      <c r="AD139" s="261"/>
      <c r="AE139" s="261"/>
    </row>
    <row r="140" spans="2:42" x14ac:dyDescent="0.25">
      <c r="B140" s="278" t="s">
        <v>220</v>
      </c>
      <c r="C140" s="277"/>
      <c r="D140" s="278"/>
      <c r="E140" s="278" t="s">
        <v>732</v>
      </c>
      <c r="F140" s="279">
        <v>25</v>
      </c>
      <c r="G140" s="282"/>
      <c r="H140" s="261" t="s">
        <v>721</v>
      </c>
      <c r="I140" s="261"/>
      <c r="J140" s="282"/>
      <c r="K140" s="261"/>
      <c r="L140" s="264" t="s">
        <v>722</v>
      </c>
      <c r="M140" s="257"/>
      <c r="N140" s="257" t="s">
        <v>722</v>
      </c>
      <c r="O140" s="265"/>
      <c r="P140" s="264" t="s">
        <v>722</v>
      </c>
      <c r="Q140" s="257"/>
      <c r="R140" s="257" t="s">
        <v>722</v>
      </c>
      <c r="S140" s="265"/>
      <c r="T140" s="274"/>
      <c r="U140" s="261"/>
      <c r="V140" s="261"/>
      <c r="W140" s="261"/>
      <c r="X140" s="274"/>
      <c r="Y140" s="261"/>
      <c r="Z140" s="261"/>
      <c r="AA140" s="261"/>
      <c r="AB140" s="261"/>
      <c r="AC140" s="261"/>
      <c r="AD140" s="261"/>
      <c r="AE140" s="261"/>
    </row>
    <row r="141" spans="2:42" x14ac:dyDescent="0.25">
      <c r="B141" s="278" t="s">
        <v>719</v>
      </c>
      <c r="C141" s="277"/>
      <c r="D141" s="278"/>
      <c r="E141" s="278" t="s">
        <v>733</v>
      </c>
      <c r="F141" s="279">
        <v>25</v>
      </c>
      <c r="G141" s="283"/>
      <c r="H141" s="170"/>
      <c r="I141" s="172"/>
      <c r="J141" s="284"/>
      <c r="K141" s="47"/>
      <c r="L141" s="253"/>
      <c r="M141" s="173"/>
      <c r="N141" s="173"/>
      <c r="O141" s="101"/>
      <c r="P141" s="100"/>
      <c r="Q141" s="93"/>
      <c r="R141" s="93"/>
      <c r="S141" s="101"/>
      <c r="T141" s="100"/>
      <c r="U141" s="93"/>
      <c r="V141" s="93"/>
      <c r="W141" s="93"/>
      <c r="X141" s="332"/>
      <c r="Y141" s="16"/>
      <c r="Z141" s="16"/>
    </row>
    <row r="142" spans="2:42" x14ac:dyDescent="0.25">
      <c r="B142" s="175"/>
      <c r="C142" s="174"/>
      <c r="D142" s="175"/>
      <c r="E142" s="176"/>
      <c r="F142" s="176"/>
      <c r="G142" s="166"/>
      <c r="H142" s="166"/>
      <c r="I142" s="166"/>
      <c r="J142" s="177"/>
      <c r="K142" s="166"/>
      <c r="L142" s="177"/>
      <c r="M142" s="177"/>
      <c r="N142" s="92"/>
      <c r="O142" s="92"/>
      <c r="P142" s="92"/>
      <c r="Q142" s="92"/>
      <c r="R142" s="92"/>
      <c r="S142" s="92"/>
      <c r="T142" s="92"/>
      <c r="U142" s="92"/>
      <c r="V142" s="92"/>
      <c r="W142" s="92"/>
      <c r="X142" s="166"/>
      <c r="Y142" s="166"/>
      <c r="Z142" s="166"/>
    </row>
  </sheetData>
  <pageMargins left="0.7" right="0.7" top="0.75" bottom="0.75" header="0.3" footer="0.3"/>
  <pageSetup paperSize="9" orientation="portrait"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ba69df13-0c3c-4942-8695-6ca01564010c" xsi:nil="true"/>
    <lcf76f155ced4ddcb4097134ff3c332f xmlns="6cd1ecd3-674c-4500-b133-74bcfe93945e">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B8E6189F48FC3144A0EB5EEC23C1B7CD" ma:contentTypeVersion="13" ma:contentTypeDescription="Create a new document." ma:contentTypeScope="" ma:versionID="48dbe403015cb29206f9f95049361648">
  <xsd:schema xmlns:xsd="http://www.w3.org/2001/XMLSchema" xmlns:xs="http://www.w3.org/2001/XMLSchema" xmlns:p="http://schemas.microsoft.com/office/2006/metadata/properties" xmlns:ns2="ba69df13-0c3c-4942-8695-6ca01564010c" xmlns:ns3="6cd1ecd3-674c-4500-b133-74bcfe93945e" targetNamespace="http://schemas.microsoft.com/office/2006/metadata/properties" ma:root="true" ma:fieldsID="5dbf1e25f7017ee192beb38cf1f7cdfe" ns2:_="" ns3:_="">
    <xsd:import namespace="ba69df13-0c3c-4942-8695-6ca01564010c"/>
    <xsd:import namespace="6cd1ecd3-674c-4500-b133-74bcfe93945e"/>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SearchProperties" minOccurs="0"/>
                <xsd:element ref="ns3:MediaServiceObjectDetectorVersions" minOccurs="0"/>
                <xsd:element ref="ns3:lcf76f155ced4ddcb4097134ff3c332f" minOccurs="0"/>
                <xsd:element ref="ns2:TaxCatchAll" minOccurs="0"/>
                <xsd:element ref="ns3:MediaServiceDateTaken" minOccurs="0"/>
                <xsd:element ref="ns3:MediaServiceOCR" minOccurs="0"/>
                <xsd:element ref="ns3:MediaServiceGenerationTime" minOccurs="0"/>
                <xsd:element ref="ns3: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a69df13-0c3c-4942-8695-6ca01564010c"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TaxCatchAll" ma:index="16" nillable="true" ma:displayName="Taxonomy Catch All Column" ma:hidden="true" ma:list="{4f6a6e9f-0001-4698-9992-b49f02fb9f95}" ma:internalName="TaxCatchAll" ma:showField="CatchAllData" ma:web="ba69df13-0c3c-4942-8695-6ca01564010c">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6cd1ecd3-674c-4500-b133-74bcfe93945e"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SearchProperties" ma:index="12" nillable="true" ma:displayName="MediaServiceSearchProperties" ma:hidden="true" ma:internalName="MediaServiceSearchProperties" ma:readOnly="true">
      <xsd:simpleType>
        <xsd:restriction base="dms:Note"/>
      </xsd:simpleType>
    </xsd:element>
    <xsd:element name="MediaServiceObjectDetectorVersions" ma:index="13" nillable="true" ma:displayName="MediaServiceObjectDetectorVersions" ma:hidden="true" ma:indexed="true" ma:internalName="MediaServiceObjectDetectorVersions" ma:readOnly="true">
      <xsd:simpleType>
        <xsd:restriction base="dms:Text"/>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058b0421-3d9b-4d43-8840-b275eef407cc" ma:termSetId="09814cd3-568e-fe90-9814-8d621ff8fb84" ma:anchorId="fba54fb3-c3e1-fe81-a776-ca4b69148c4d" ma:open="true" ma:isKeyword="false">
      <xsd:complexType>
        <xsd:sequence>
          <xsd:element ref="pc:Terms" minOccurs="0" maxOccurs="1"/>
        </xsd:sequence>
      </xsd:complexType>
    </xsd:element>
    <xsd:element name="MediaServiceDateTaken" ma:index="17" nillable="true" ma:displayName="MediaServiceDateTaken" ma:hidden="true" ma:indexed="true" ma:internalName="MediaServiceDateTake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1521657-7AAB-4F12-9109-88DADA6CAB56}">
  <ds:schemaRefs>
    <ds:schemaRef ds:uri="http://schemas.microsoft.com/sharepoint/v3/contenttype/forms"/>
  </ds:schemaRefs>
</ds:datastoreItem>
</file>

<file path=customXml/itemProps2.xml><?xml version="1.0" encoding="utf-8"?>
<ds:datastoreItem xmlns:ds="http://schemas.openxmlformats.org/officeDocument/2006/customXml" ds:itemID="{BE5A6800-846E-42D5-89F4-C9FD2D9E6252}">
  <ds:schemaRefs>
    <ds:schemaRef ds:uri="ba69df13-0c3c-4942-8695-6ca01564010c"/>
    <ds:schemaRef ds:uri="http://purl.org/dc/dcmitype/"/>
    <ds:schemaRef ds:uri="http://schemas.microsoft.com/office/2006/documentManagement/types"/>
    <ds:schemaRef ds:uri="http://schemas.microsoft.com/office/2006/metadata/properties"/>
    <ds:schemaRef ds:uri="http://purl.org/dc/elements/1.1/"/>
    <ds:schemaRef ds:uri="http://schemas.openxmlformats.org/package/2006/metadata/core-properties"/>
    <ds:schemaRef ds:uri="http://purl.org/dc/terms/"/>
    <ds:schemaRef ds:uri="http://schemas.microsoft.com/office/infopath/2007/PartnerControls"/>
    <ds:schemaRef ds:uri="6cd1ecd3-674c-4500-b133-74bcfe93945e"/>
    <ds:schemaRef ds:uri="http://www.w3.org/XML/1998/namespace"/>
  </ds:schemaRefs>
</ds:datastoreItem>
</file>

<file path=customXml/itemProps3.xml><?xml version="1.0" encoding="utf-8"?>
<ds:datastoreItem xmlns:ds="http://schemas.openxmlformats.org/officeDocument/2006/customXml" ds:itemID="{A8507AD8-603E-40F4-BA3D-5D0E95DE49E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a69df13-0c3c-4942-8695-6ca01564010c"/>
    <ds:schemaRef ds:uri="6cd1ecd3-674c-4500-b133-74bcfe93945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TransEnrPlan OUA2025</vt:lpstr>
      <vt:lpstr>OUA TransData </vt:lpstr>
      <vt:lpstr>OUA TransHandbook</vt:lpstr>
      <vt:lpstr>'TransEnrPlan OUA2025'!Print_Area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Stephanie Cook</dc:creator>
  <cp:keywords/>
  <dc:description/>
  <cp:lastModifiedBy>Natalie Love</cp:lastModifiedBy>
  <cp:revision/>
  <dcterms:created xsi:type="dcterms:W3CDTF">2024-09-06T09:38:47Z</dcterms:created>
  <dcterms:modified xsi:type="dcterms:W3CDTF">2024-12-11T07:24:35Z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0x010100B8E6189F48FC3144A0EB5EEC23C1B7CD</vt:lpwstr>
  </property>
  <property fmtid="{D5CDD505-2E9C-101B-9397-08002B2CF9AE}" pid="3" name="MediaServiceImageTags">
    <vt:lpwstr/>
  </property>
</Properties>
</file>